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Korisnik\Desktop\2019 OPĆINA\PRORAČUN 2020\"/>
    </mc:Choice>
  </mc:AlternateContent>
  <xr:revisionPtr revIDLastSave="0" documentId="13_ncr:1_{10BA0248-14E4-40E4-9BA8-81756CE3C24C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balans rashodi 2019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4" i="3" l="1"/>
  <c r="G3" i="3" s="1"/>
  <c r="G148" i="3"/>
  <c r="G20" i="3"/>
  <c r="G2" i="3" l="1"/>
  <c r="G33" i="3"/>
  <c r="G231" i="3"/>
  <c r="F231" i="3"/>
  <c r="G227" i="3"/>
  <c r="F227" i="3"/>
  <c r="F196" i="3"/>
  <c r="F155" i="3"/>
  <c r="G157" i="3"/>
  <c r="F157" i="3"/>
  <c r="G156" i="3"/>
  <c r="F156" i="3"/>
  <c r="G108" i="3"/>
  <c r="F108" i="3"/>
  <c r="G58" i="3"/>
  <c r="F58" i="3"/>
  <c r="F98" i="3"/>
  <c r="G98" i="3"/>
  <c r="G38" i="3"/>
  <c r="G131" i="3" l="1"/>
  <c r="F131" i="3"/>
  <c r="F269" i="3" l="1"/>
  <c r="F268" i="3" s="1"/>
  <c r="F265" i="3"/>
  <c r="F264" i="3"/>
  <c r="G262" i="3"/>
  <c r="F262" i="3"/>
  <c r="G260" i="3"/>
  <c r="F260" i="3"/>
  <c r="G259" i="3"/>
  <c r="F259" i="3"/>
  <c r="G256" i="3"/>
  <c r="F256" i="3"/>
  <c r="G255" i="3"/>
  <c r="F255" i="3"/>
  <c r="G240" i="3"/>
  <c r="G212" i="3"/>
  <c r="F212" i="3"/>
  <c r="G218" i="3"/>
  <c r="F218" i="3"/>
  <c r="G177" i="3"/>
  <c r="G176" i="3" s="1"/>
  <c r="F176" i="3"/>
  <c r="G173" i="3"/>
  <c r="F173" i="3"/>
  <c r="F171" i="3" s="1"/>
  <c r="G150" i="3"/>
  <c r="F150" i="3"/>
  <c r="G149" i="3"/>
  <c r="F149" i="3"/>
  <c r="G146" i="3"/>
  <c r="F146" i="3"/>
  <c r="G144" i="3"/>
  <c r="F144" i="3"/>
  <c r="G141" i="3"/>
  <c r="G140" i="3" s="1"/>
  <c r="F141" i="3"/>
  <c r="G138" i="3"/>
  <c r="G130" i="3" s="1"/>
  <c r="F138" i="3"/>
  <c r="F130" i="3" s="1"/>
  <c r="G127" i="3"/>
  <c r="F127" i="3"/>
  <c r="G125" i="3"/>
  <c r="F125" i="3"/>
  <c r="F122" i="3"/>
  <c r="G122" i="3"/>
  <c r="F117" i="3"/>
  <c r="G117" i="3"/>
  <c r="G113" i="3"/>
  <c r="F113" i="3"/>
  <c r="G109" i="3"/>
  <c r="F109" i="3"/>
  <c r="G94" i="3"/>
  <c r="F94" i="3"/>
  <c r="G86" i="3"/>
  <c r="F86" i="3"/>
  <c r="G80" i="3"/>
  <c r="F80" i="3"/>
  <c r="G74" i="3"/>
  <c r="F74" i="3"/>
  <c r="G69" i="3"/>
  <c r="F69" i="3"/>
  <c r="G59" i="3"/>
  <c r="F59" i="3"/>
  <c r="F55" i="3"/>
  <c r="G55" i="3"/>
  <c r="F50" i="3"/>
  <c r="G50" i="3"/>
  <c r="G46" i="3"/>
  <c r="F46" i="3"/>
  <c r="F38" i="3"/>
  <c r="G22" i="3"/>
  <c r="F22" i="3"/>
  <c r="G30" i="3"/>
  <c r="F30" i="3"/>
  <c r="G17" i="3"/>
  <c r="F17" i="3"/>
  <c r="G5" i="3"/>
  <c r="F5" i="3"/>
  <c r="G4" i="3" l="1"/>
  <c r="F3" i="3"/>
  <c r="F2" i="3" s="1"/>
  <c r="F140" i="3"/>
  <c r="F21" i="3"/>
  <c r="G21" i="3"/>
  <c r="G171" i="3" l="1"/>
</calcChain>
</file>

<file path=xl/sharedStrings.xml><?xml version="1.0" encoding="utf-8"?>
<sst xmlns="http://schemas.openxmlformats.org/spreadsheetml/2006/main" count="535" uniqueCount="460">
  <si>
    <t>Rashodi poslovanja</t>
  </si>
  <si>
    <t>Pod  skupina</t>
  </si>
  <si>
    <t>Odjeljak</t>
  </si>
  <si>
    <t>Naziv</t>
  </si>
  <si>
    <t>Tekuće donacije</t>
  </si>
  <si>
    <t>Kapitalne donacije</t>
  </si>
  <si>
    <t>Zemljište</t>
  </si>
  <si>
    <t>Građevinsko zemljište</t>
  </si>
  <si>
    <t>Ostala zemljišta</t>
  </si>
  <si>
    <t>Osn. račun</t>
  </si>
  <si>
    <t>PLAN 2019.</t>
  </si>
  <si>
    <t>3+4+5</t>
  </si>
  <si>
    <t>3</t>
  </si>
  <si>
    <t>31</t>
  </si>
  <si>
    <t>Rashodi za zaposlene</t>
  </si>
  <si>
    <t>311</t>
  </si>
  <si>
    <t>Plaće</t>
  </si>
  <si>
    <t>3111</t>
  </si>
  <si>
    <t>Plaće za redovan rad</t>
  </si>
  <si>
    <t>31111</t>
  </si>
  <si>
    <t>Plaće za zaposlene</t>
  </si>
  <si>
    <t>3112</t>
  </si>
  <si>
    <t>Plaće u naravi</t>
  </si>
  <si>
    <t>31126</t>
  </si>
  <si>
    <t>Dnevni obroci</t>
  </si>
  <si>
    <t>31129</t>
  </si>
  <si>
    <t>Ostale plaće u naravi</t>
  </si>
  <si>
    <t>3113</t>
  </si>
  <si>
    <t>Plaće za prekovremeni rad</t>
  </si>
  <si>
    <t>31131</t>
  </si>
  <si>
    <t>312</t>
  </si>
  <si>
    <t>Ostali rashodi za zaposlene</t>
  </si>
  <si>
    <t>3121</t>
  </si>
  <si>
    <t>31215</t>
  </si>
  <si>
    <t>Naknade za bolest, invalidnost i smrtni slučaj</t>
  </si>
  <si>
    <t>31219</t>
  </si>
  <si>
    <t>Ostali nenavedeni rashodi za zaposlene</t>
  </si>
  <si>
    <t>313</t>
  </si>
  <si>
    <t>Doprinosi na plaće</t>
  </si>
  <si>
    <t>3132</t>
  </si>
  <si>
    <t>Doprinosi za zdravstveno osiguranje</t>
  </si>
  <si>
    <t>3133</t>
  </si>
  <si>
    <t>Doprinosi za zapošljavanje</t>
  </si>
  <si>
    <t>32</t>
  </si>
  <si>
    <t>Materijalni rashodi</t>
  </si>
  <si>
    <t>321</t>
  </si>
  <si>
    <t>Naknade troškova zaposlenima</t>
  </si>
  <si>
    <t>3211</t>
  </si>
  <si>
    <t>Službena putovanja</t>
  </si>
  <si>
    <t>32111</t>
  </si>
  <si>
    <t>Dnevnice za službeni put u zemlji</t>
  </si>
  <si>
    <t>32112</t>
  </si>
  <si>
    <t>Dnevnice za službeni put u inozemstvu</t>
  </si>
  <si>
    <t>32113</t>
  </si>
  <si>
    <t>Naknade za smještaj na službenom putu u zemlji</t>
  </si>
  <si>
    <t>32114</t>
  </si>
  <si>
    <t>Naknade za smještaj na službenom putu u inozemstvu</t>
  </si>
  <si>
    <t>32115</t>
  </si>
  <si>
    <t>Naknade za prijevoz na službenom putu u zemlji</t>
  </si>
  <si>
    <t>32116</t>
  </si>
  <si>
    <t>Naknade za prijevoz na službenom putu u inozemstvu</t>
  </si>
  <si>
    <t>32119</t>
  </si>
  <si>
    <t>Ostali rashodi za službena putovanja</t>
  </si>
  <si>
    <t>3213</t>
  </si>
  <si>
    <t xml:space="preserve">Stručno usavršavanje zaposlenika </t>
  </si>
  <si>
    <t>32131</t>
  </si>
  <si>
    <t>Seminari, savjetovanja i simpoziji</t>
  </si>
  <si>
    <t>32132</t>
  </si>
  <si>
    <t>Tečajevi i stručni ispiti</t>
  </si>
  <si>
    <t>Rashodi za materijal i energiju</t>
  </si>
  <si>
    <t>3221</t>
  </si>
  <si>
    <t>Uredski materijal i ostali materijalni rashodi</t>
  </si>
  <si>
    <t>32211</t>
  </si>
  <si>
    <t>Uredski materijal</t>
  </si>
  <si>
    <t>32212</t>
  </si>
  <si>
    <t>Literatura (publikacije, časopisi, glasila, knjige i ostalo)</t>
  </si>
  <si>
    <t>32213</t>
  </si>
  <si>
    <t>Arhivski materijal</t>
  </si>
  <si>
    <t>32214</t>
  </si>
  <si>
    <t>Materijal i sredstva za čišćenje i održavanje</t>
  </si>
  <si>
    <t>32215</t>
  </si>
  <si>
    <t>Službena, radna i zaštitna odjeća i obuća</t>
  </si>
  <si>
    <t>32216</t>
  </si>
  <si>
    <t xml:space="preserve">Materijal za higijenske potrebe i njegu </t>
  </si>
  <si>
    <t>32219</t>
  </si>
  <si>
    <t>Ostali materijal za potrebe redovnog poslovanja</t>
  </si>
  <si>
    <t>3223</t>
  </si>
  <si>
    <t>Energija</t>
  </si>
  <si>
    <t>32231</t>
  </si>
  <si>
    <t>Električna energija</t>
  </si>
  <si>
    <t>32234</t>
  </si>
  <si>
    <t>Motorni benzin i dizel gorivo</t>
  </si>
  <si>
    <t>32239</t>
  </si>
  <si>
    <t>Ostali materijali za proizvodnju energije (ugljen, drva, teško ulje)</t>
  </si>
  <si>
    <t>3224</t>
  </si>
  <si>
    <t>Materijal i dijelovi za tekuće i invest. održavanje</t>
  </si>
  <si>
    <t>32241</t>
  </si>
  <si>
    <t>Materijal i dijelovi za tekuće i inveticijsko održavanje građevinskih objekata</t>
  </si>
  <si>
    <t>32242</t>
  </si>
  <si>
    <t>Materijal i dijelovi za tekuće i investicijsko održavanje postrojenja i opreme</t>
  </si>
  <si>
    <t>32243</t>
  </si>
  <si>
    <t>Materijal i dijelovi za održavanje prijevoznih sredstava</t>
  </si>
  <si>
    <t>32244</t>
  </si>
  <si>
    <t>Ostali materijal i dijelovi za tekuće i investicijsko održavanje</t>
  </si>
  <si>
    <t>3225</t>
  </si>
  <si>
    <t>Sitni inventar i auto gume</t>
  </si>
  <si>
    <t>32251</t>
  </si>
  <si>
    <t>Sitni inventar</t>
  </si>
  <si>
    <t>32252</t>
  </si>
  <si>
    <t>Auto gume</t>
  </si>
  <si>
    <t>323</t>
  </si>
  <si>
    <t>Rashodi za usluge</t>
  </si>
  <si>
    <t>3231</t>
  </si>
  <si>
    <t>Usluge telefona, pošte i prijevoza</t>
  </si>
  <si>
    <t>32311</t>
  </si>
  <si>
    <t>Usluge telefona, telefaksa</t>
  </si>
  <si>
    <t>32312</t>
  </si>
  <si>
    <t>Usluge interneta</t>
  </si>
  <si>
    <t>32313</t>
  </si>
  <si>
    <t>Poštarina (pisma, tiskanice i sl.)</t>
  </si>
  <si>
    <t>32314</t>
  </si>
  <si>
    <t>Rent-a-car i taxi prijevoz</t>
  </si>
  <si>
    <t>32319</t>
  </si>
  <si>
    <t>Ostale usluge za komunikaciju i prijevoz</t>
  </si>
  <si>
    <t>3232</t>
  </si>
  <si>
    <t>Usluge tekućeg i investicijskog održavanja</t>
  </si>
  <si>
    <t>32321</t>
  </si>
  <si>
    <t>Usluge tekućeg i investicijskog održavanja građevinskih objekata</t>
  </si>
  <si>
    <t>32322</t>
  </si>
  <si>
    <t>Usluge tekućeg i investicijskog održavanja postrojenja i opreme</t>
  </si>
  <si>
    <t>32323</t>
  </si>
  <si>
    <t>Usluge tekućeg i investicijskog održavanja prijevoznih sredstava</t>
  </si>
  <si>
    <t>32329</t>
  </si>
  <si>
    <t>Ostale usluge tekućeg i investicijskog održavanja</t>
  </si>
  <si>
    <t>3233</t>
  </si>
  <si>
    <t>Usluge promidžbe i informiranja</t>
  </si>
  <si>
    <t>32331</t>
  </si>
  <si>
    <t>Elektronski mediji</t>
  </si>
  <si>
    <t>32332</t>
  </si>
  <si>
    <t>Tisak</t>
  </si>
  <si>
    <t>32333</t>
  </si>
  <si>
    <t>Izložbeni prostor na sajmu</t>
  </si>
  <si>
    <t>32334</t>
  </si>
  <si>
    <t>Promidžbeni materijali</t>
  </si>
  <si>
    <t>32339</t>
  </si>
  <si>
    <t>Ostale usluge promidžbe i informiranja</t>
  </si>
  <si>
    <t>3234</t>
  </si>
  <si>
    <t>Komunalne usluge</t>
  </si>
  <si>
    <t>32341</t>
  </si>
  <si>
    <t>Opskrba vodom</t>
  </si>
  <si>
    <t>32342</t>
  </si>
  <si>
    <t>Iznošenje i odvoz smeća</t>
  </si>
  <si>
    <t>32343</t>
  </si>
  <si>
    <t>Deratizacija i dezinsekcija</t>
  </si>
  <si>
    <t>32349</t>
  </si>
  <si>
    <t>Ostale komunalne usluge</t>
  </si>
  <si>
    <t>Najamnina i leasing</t>
  </si>
  <si>
    <t>3237</t>
  </si>
  <si>
    <t>Intelektualne i osobne usluge</t>
  </si>
  <si>
    <t>32371</t>
  </si>
  <si>
    <t>Autorski honorari</t>
  </si>
  <si>
    <t>32372</t>
  </si>
  <si>
    <t>Ugovori o djelu</t>
  </si>
  <si>
    <t>32373</t>
  </si>
  <si>
    <t>Usluge odvjetnika i pravnog savjetovanja</t>
  </si>
  <si>
    <t>32374</t>
  </si>
  <si>
    <t>Revizorske usluge</t>
  </si>
  <si>
    <t>32375</t>
  </si>
  <si>
    <t>Geodetsko-katastarske usluge, nerazvrstane ceste i i sl.</t>
  </si>
  <si>
    <t>32376</t>
  </si>
  <si>
    <t>Usluge vještačenja</t>
  </si>
  <si>
    <t>32379</t>
  </si>
  <si>
    <t>Ostale intelektualne usluge</t>
  </si>
  <si>
    <t>3238</t>
  </si>
  <si>
    <t>Računalne usluge</t>
  </si>
  <si>
    <t>32381</t>
  </si>
  <si>
    <t>Usluge ažuriranja računalnih baza</t>
  </si>
  <si>
    <t>32382</t>
  </si>
  <si>
    <t>Usluge razvoja software-a</t>
  </si>
  <si>
    <t>32389</t>
  </si>
  <si>
    <t>Ostale računalne usluge</t>
  </si>
  <si>
    <t>3239</t>
  </si>
  <si>
    <t>Ostale usluge</t>
  </si>
  <si>
    <t>32391</t>
  </si>
  <si>
    <t>Grafičke i tiskarske usluge, usluge kopiranja i uvezivanja i slično</t>
  </si>
  <si>
    <t>32392</t>
  </si>
  <si>
    <t>Film i izrada fotografija</t>
  </si>
  <si>
    <t>32393</t>
  </si>
  <si>
    <t>Uređenje prostora</t>
  </si>
  <si>
    <t>32394</t>
  </si>
  <si>
    <t>Usluge pri registraciji prijevoznih sredstava</t>
  </si>
  <si>
    <t>32399</t>
  </si>
  <si>
    <t>329</t>
  </si>
  <si>
    <t>Ostali nespomenuti rashodi poslovanja</t>
  </si>
  <si>
    <t>3291</t>
  </si>
  <si>
    <t>Naknade za rad predstavničkih izvršnih tijela, povjerenstva i sl.</t>
  </si>
  <si>
    <t>32911</t>
  </si>
  <si>
    <t xml:space="preserve">Naknade članovima predstavničkih i izvršnih tijela </t>
  </si>
  <si>
    <t>32912</t>
  </si>
  <si>
    <t>Naknade članovima povjerenstava</t>
  </si>
  <si>
    <t>32919</t>
  </si>
  <si>
    <t>Ostale slične naknade za rad</t>
  </si>
  <si>
    <t>3292</t>
  </si>
  <si>
    <t>Premije osiguranja</t>
  </si>
  <si>
    <t>32921</t>
  </si>
  <si>
    <t>Premije osiguranja prijevoznih sredstava</t>
  </si>
  <si>
    <t>32922</t>
  </si>
  <si>
    <t>Premije osiguranja ostale imovine</t>
  </si>
  <si>
    <t>32923</t>
  </si>
  <si>
    <t>Premije osiguranja zaposlenih</t>
  </si>
  <si>
    <t>3293</t>
  </si>
  <si>
    <t>Reprezentacija</t>
  </si>
  <si>
    <t>32931</t>
  </si>
  <si>
    <t>3294</t>
  </si>
  <si>
    <t>Članarine</t>
  </si>
  <si>
    <t>32941</t>
  </si>
  <si>
    <t>Tuzemne članarine</t>
  </si>
  <si>
    <t>32942</t>
  </si>
  <si>
    <t>Međunarodne članarine</t>
  </si>
  <si>
    <t>3299</t>
  </si>
  <si>
    <t>32999</t>
  </si>
  <si>
    <t>34</t>
  </si>
  <si>
    <t>Financijski rashodi</t>
  </si>
  <si>
    <t>341</t>
  </si>
  <si>
    <t>Kamate za izdane vrijednosne papire</t>
  </si>
  <si>
    <t>34132</t>
  </si>
  <si>
    <t>Kamate za izdane obveznice u inozemstvu</t>
  </si>
  <si>
    <t>3419</t>
  </si>
  <si>
    <t>Kamate za ostale vrijednosne papire</t>
  </si>
  <si>
    <t>34191</t>
  </si>
  <si>
    <t>Kamate za ostale vrijednosne papire u zemlji</t>
  </si>
  <si>
    <t>34192</t>
  </si>
  <si>
    <t>Kamate za ostale vrijednosne papire u inozemstvu</t>
  </si>
  <si>
    <t>342</t>
  </si>
  <si>
    <t>Kamate za primljene zajmove</t>
  </si>
  <si>
    <t>3422</t>
  </si>
  <si>
    <t>Kamate za primljene zajmove od banaka i ostalih financijskih institucija u javnom sektoru</t>
  </si>
  <si>
    <t>34221</t>
  </si>
  <si>
    <t>3424</t>
  </si>
  <si>
    <t>Kamate  od ostalih trgovačkih društava</t>
  </si>
  <si>
    <t>34241</t>
  </si>
  <si>
    <t>Kamate  od ostalih tuzemnih trgovačkih društava</t>
  </si>
  <si>
    <t>343</t>
  </si>
  <si>
    <t>Ostali financijski rashodi</t>
  </si>
  <si>
    <t>3431</t>
  </si>
  <si>
    <t>Bankarske usluge i usluge platnog prometa</t>
  </si>
  <si>
    <t>34311</t>
  </si>
  <si>
    <t>Usluge banaka</t>
  </si>
  <si>
    <t>34312</t>
  </si>
  <si>
    <t>Usluge platnog prometa</t>
  </si>
  <si>
    <t>3434</t>
  </si>
  <si>
    <t>Ostali nespomenuti financijski rashodi</t>
  </si>
  <si>
    <t>34349</t>
  </si>
  <si>
    <t>35</t>
  </si>
  <si>
    <t>Subvencije</t>
  </si>
  <si>
    <t>3512</t>
  </si>
  <si>
    <t>37</t>
  </si>
  <si>
    <t>Naknade građanima i kućanstvima</t>
  </si>
  <si>
    <t>372</t>
  </si>
  <si>
    <t>Ostale naknade građanima i kućanstvima iz proračuna</t>
  </si>
  <si>
    <t>3721</t>
  </si>
  <si>
    <t>Naknade građanima i kućanstvima u novcu</t>
  </si>
  <si>
    <t>37212</t>
  </si>
  <si>
    <t>Pomoć obiteljima i kućanstvima</t>
  </si>
  <si>
    <t>37215</t>
  </si>
  <si>
    <t>37219</t>
  </si>
  <si>
    <t>Ostale naknade iz proračuna u novcu</t>
  </si>
  <si>
    <t>3722</t>
  </si>
  <si>
    <t>Naknade građanima i kućanstvima u naravi</t>
  </si>
  <si>
    <t>38</t>
  </si>
  <si>
    <t>Ostali rashodi</t>
  </si>
  <si>
    <t>381</t>
  </si>
  <si>
    <t>3811</t>
  </si>
  <si>
    <t>Tekuće donacije u novcu</t>
  </si>
  <si>
    <t>38111</t>
  </si>
  <si>
    <t>Tekuće donacije neprofitnim org. I za civilnu zaštitu</t>
  </si>
  <si>
    <t>38112</t>
  </si>
  <si>
    <t>Tekuće donacije vjerskim zajednicama</t>
  </si>
  <si>
    <t>38114</t>
  </si>
  <si>
    <t>Tekuće donacije udrugama građana i političkim strankama</t>
  </si>
  <si>
    <t>38115</t>
  </si>
  <si>
    <t>Tek.donacije ost.sports.društvima</t>
  </si>
  <si>
    <t>38116</t>
  </si>
  <si>
    <t>Tekuće donacije boćarskim klubovima (Povljana i Bas)</t>
  </si>
  <si>
    <t>38117</t>
  </si>
  <si>
    <t>Centar za kulturu- klapa Povljana muška i ženska, susret klapa i sl.</t>
  </si>
  <si>
    <t>38118</t>
  </si>
  <si>
    <t>38119</t>
  </si>
  <si>
    <t>Ostale tekuće donacije(D.V., DVD, Dom zdravlja, Škola…)</t>
  </si>
  <si>
    <t>Ostale donacije</t>
  </si>
  <si>
    <t>382</t>
  </si>
  <si>
    <t>Kapitalne donacije trgov.društvima</t>
  </si>
  <si>
    <t>Kapitalne donacije neprofitnim organizacijama</t>
  </si>
  <si>
    <t>Donacija za Crkvu</t>
  </si>
  <si>
    <t>Kapitalna donacija Vatrogasnom društvu</t>
  </si>
  <si>
    <t>383</t>
  </si>
  <si>
    <t>Kazne, penali i naknade štete</t>
  </si>
  <si>
    <t>3831</t>
  </si>
  <si>
    <t>Naknade šteta pravnim i fizičkim osobama</t>
  </si>
  <si>
    <t>38319</t>
  </si>
  <si>
    <t>Ostale naknade šteta pravnim i fizičkim osobama</t>
  </si>
  <si>
    <t>384</t>
  </si>
  <si>
    <t>Rashodi iz proteklih godina</t>
  </si>
  <si>
    <t>3842</t>
  </si>
  <si>
    <t>Ostali rashodi iz proteklih godina</t>
  </si>
  <si>
    <t>38421</t>
  </si>
  <si>
    <t>RASHODI ZA NABAVU NEFINANCIJSKE IMOVINE</t>
  </si>
  <si>
    <t>Rashodi za nabavu neproizvedene imovine</t>
  </si>
  <si>
    <t>Materijalna imovina - prirodna bogatstva</t>
  </si>
  <si>
    <t>Poljoprivredno zemljište</t>
  </si>
  <si>
    <t>Ostala prirodna materijalna imovina</t>
  </si>
  <si>
    <t>412</t>
  </si>
  <si>
    <t>Nematerijalna imovina</t>
  </si>
  <si>
    <t>4122</t>
  </si>
  <si>
    <t>Koncesije</t>
  </si>
  <si>
    <t>41221</t>
  </si>
  <si>
    <t>4126</t>
  </si>
  <si>
    <t>Ostala nematerijalna imovina</t>
  </si>
  <si>
    <t>41261</t>
  </si>
  <si>
    <t xml:space="preserve">Ostala nematerijalna imovina </t>
  </si>
  <si>
    <t>42</t>
  </si>
  <si>
    <t>Rashodi za nabavu proizvedene dugotrajne imovine</t>
  </si>
  <si>
    <t>421</t>
  </si>
  <si>
    <t>Građevinski objekti</t>
  </si>
  <si>
    <t>4211</t>
  </si>
  <si>
    <t>Stambeni objekti</t>
  </si>
  <si>
    <t>42111</t>
  </si>
  <si>
    <t>Stambeni objekti za zaposlene</t>
  </si>
  <si>
    <t>42112</t>
  </si>
  <si>
    <t>Stambeni objekti za socijalne skupine građana</t>
  </si>
  <si>
    <t>42119</t>
  </si>
  <si>
    <t>Ostali stambeni objekti</t>
  </si>
  <si>
    <t>4212</t>
  </si>
  <si>
    <t>Poslovni objekti</t>
  </si>
  <si>
    <t>42121</t>
  </si>
  <si>
    <t>Uredski objekti</t>
  </si>
  <si>
    <t>42122</t>
  </si>
  <si>
    <t>Objekti za socijalnu skrb</t>
  </si>
  <si>
    <t>42123</t>
  </si>
  <si>
    <t>Zgrade znanstvenih i obrazovnih institucija (fakulteti, škole, vrtići i slično)</t>
  </si>
  <si>
    <t>42124</t>
  </si>
  <si>
    <t>Zgrade kulturnih institucija (kazališta, muzeji, galerije, domovi kulture, knjižnice i slično)</t>
  </si>
  <si>
    <t>42125</t>
  </si>
  <si>
    <t>Restorani, odmarališta i ostali ugostiteljski objekti</t>
  </si>
  <si>
    <t>42126</t>
  </si>
  <si>
    <t>42127</t>
  </si>
  <si>
    <t>Tvorničke hale, skladišta, silosi, garaže vatrogasni dom i slično</t>
  </si>
  <si>
    <t>42129</t>
  </si>
  <si>
    <t>4213</t>
  </si>
  <si>
    <t>Ceste, željeznice i slični građevinski objekti</t>
  </si>
  <si>
    <t>42131</t>
  </si>
  <si>
    <t>Ceste</t>
  </si>
  <si>
    <t>42132</t>
  </si>
  <si>
    <t>42133</t>
  </si>
  <si>
    <t>Zrakoplovne piste</t>
  </si>
  <si>
    <t>42134</t>
  </si>
  <si>
    <t>42139</t>
  </si>
  <si>
    <t>Ostali slični prometni objekti</t>
  </si>
  <si>
    <t>4214</t>
  </si>
  <si>
    <t>Ostali građevinski objekti</t>
  </si>
  <si>
    <t>42141</t>
  </si>
  <si>
    <t>Plinovod, vodovod, kanalizacija</t>
  </si>
  <si>
    <t>42142</t>
  </si>
  <si>
    <t>Kanali i luke</t>
  </si>
  <si>
    <t>42143</t>
  </si>
  <si>
    <t>Iskopi, rudnici i ostali objekti za eksploataciju rudnog bogatstva</t>
  </si>
  <si>
    <t>42144</t>
  </si>
  <si>
    <t>42145</t>
  </si>
  <si>
    <t>Sportski i rekreacijski tereni</t>
  </si>
  <si>
    <t>42146</t>
  </si>
  <si>
    <t>42149</t>
  </si>
  <si>
    <t>Ostali nespomenuti građevinski objekti</t>
  </si>
  <si>
    <t>422</t>
  </si>
  <si>
    <t>Postrojenja i oprema</t>
  </si>
  <si>
    <t>4221</t>
  </si>
  <si>
    <t>Uredska oprema i namještaj</t>
  </si>
  <si>
    <t>42211</t>
  </si>
  <si>
    <t>Računala i računalna oprema</t>
  </si>
  <si>
    <t>42212</t>
  </si>
  <si>
    <t>Uredski namještaj</t>
  </si>
  <si>
    <t>42219</t>
  </si>
  <si>
    <t>Ostala uredska oprema</t>
  </si>
  <si>
    <t>4222</t>
  </si>
  <si>
    <t>Komunikacijska oprema</t>
  </si>
  <si>
    <t>42221</t>
  </si>
  <si>
    <t>Radio i TV prijemnici</t>
  </si>
  <si>
    <t>42222</t>
  </si>
  <si>
    <t>Telefoni i ostali komunikacijski uređaji</t>
  </si>
  <si>
    <t>42223</t>
  </si>
  <si>
    <t>Telefonske i telegrafske centrale s pripadajućim instalacijama</t>
  </si>
  <si>
    <t>42229</t>
  </si>
  <si>
    <t>Ostala komunikacijska oprema</t>
  </si>
  <si>
    <t>42231</t>
  </si>
  <si>
    <t>Oprema za grijanje, ventilaciju i hlađenje</t>
  </si>
  <si>
    <t>42232</t>
  </si>
  <si>
    <t>Oprema za održavanje prostorija</t>
  </si>
  <si>
    <t>42233</t>
  </si>
  <si>
    <t>Oprema za protupožarnu zaštitu (osim vozila)</t>
  </si>
  <si>
    <t>42234</t>
  </si>
  <si>
    <t>Oprema za civilnu zaštitu</t>
  </si>
  <si>
    <t>42235</t>
  </si>
  <si>
    <t>Policijska oprema</t>
  </si>
  <si>
    <t>42239</t>
  </si>
  <si>
    <t>Ostala oprema za održavanje i zaštitu</t>
  </si>
  <si>
    <t>42259</t>
  </si>
  <si>
    <t>Ostali instrumenti, uređaji i strojevi</t>
  </si>
  <si>
    <t>4226</t>
  </si>
  <si>
    <t>Sportska i glazbena oprema</t>
  </si>
  <si>
    <t>42261</t>
  </si>
  <si>
    <t>Sportska oprema</t>
  </si>
  <si>
    <t>42262</t>
  </si>
  <si>
    <t>Glazbeni instrumenti i oprema</t>
  </si>
  <si>
    <t>4227</t>
  </si>
  <si>
    <t>Uređaji, strojevi i oprema za ostale namjene</t>
  </si>
  <si>
    <t>42271</t>
  </si>
  <si>
    <t>Uređaji</t>
  </si>
  <si>
    <t>42272</t>
  </si>
  <si>
    <t>Strojevi</t>
  </si>
  <si>
    <t>42273</t>
  </si>
  <si>
    <t>Oprema</t>
  </si>
  <si>
    <t>423</t>
  </si>
  <si>
    <t>Prijevozna sredstva</t>
  </si>
  <si>
    <t>4231</t>
  </si>
  <si>
    <t>Prijevozna sredstva u cestovnom prometu</t>
  </si>
  <si>
    <t>42311</t>
  </si>
  <si>
    <t>Osobni automobili</t>
  </si>
  <si>
    <t>Ostala prijevozna sredstva</t>
  </si>
  <si>
    <t>Nematerijalna proizvedena imovina</t>
  </si>
  <si>
    <t>Projektna dokumentacija</t>
  </si>
  <si>
    <t>Prostorno-urbanistički planovi</t>
  </si>
  <si>
    <t>Izdaci za otplatu glavnice primljenih zajmova</t>
  </si>
  <si>
    <t>Otplata glavnice primljenih zajmova</t>
  </si>
  <si>
    <t>Vlastiti izvori</t>
  </si>
  <si>
    <t>Rezultat poslovanja</t>
  </si>
  <si>
    <t>Višak /manjak prihoda</t>
  </si>
  <si>
    <t>Šime Jurišić</t>
  </si>
  <si>
    <t>Predsjednik Općinskog vijeća</t>
  </si>
  <si>
    <t>UKUPNO RASHODI/IZDACI</t>
  </si>
  <si>
    <t>322</t>
  </si>
  <si>
    <t>Ostale nespomenute usluge</t>
  </si>
  <si>
    <t>Subvencije trgovačkim društvima i ustanovama u javnom sektoru- smeće</t>
  </si>
  <si>
    <t>Stipendije ,školarine i sufinanciranje prijevoza</t>
  </si>
  <si>
    <t>Udruga "Panos" Povljana</t>
  </si>
  <si>
    <t>Sportske dvorane i rekreacijski objekti</t>
  </si>
  <si>
    <t>Ostali poslovni građevinski objekti - Lovački dom</t>
  </si>
  <si>
    <t xml:space="preserve">Željeznice </t>
  </si>
  <si>
    <t>Mostovi i tuneli</t>
  </si>
  <si>
    <t>Energetski i komunikacijski vodovi</t>
  </si>
  <si>
    <t>Spomenici (povijesni, kulturni i slično)</t>
  </si>
  <si>
    <t>4223</t>
  </si>
  <si>
    <t>Oprema za održavanje i zaštitu</t>
  </si>
  <si>
    <t>Razred/  Skupina</t>
  </si>
  <si>
    <t xml:space="preserve"> OPĆINSKO VIJEĆE OPĆINE POVLJANA</t>
  </si>
  <si>
    <t xml:space="preserve">                                          </t>
  </si>
  <si>
    <t>NOVI PLAN 2019.</t>
  </si>
  <si>
    <t>Ove Izmjene i dopune Proračuna općine Povljana za 2019. godinu stupaju  na snagu danom donošenja, a primjenjivat će se od 01. siječnja 2019. godine, te će se objaviti u ''Službenom glasniku Zadarske županije''.</t>
  </si>
  <si>
    <t>Povljana, 29. studenoga 2019. godine</t>
  </si>
  <si>
    <t>Klasa: 400-01/19-01/16</t>
  </si>
  <si>
    <t>Urudžbeni broj: 2198/25-40-19-1</t>
  </si>
  <si>
    <t>Otplata  danih jamstava (Vodovod Povljana d.o.o.)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</si>
</sst>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n&quot;"/>
  </numFmts>
  <fonts count="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/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textRotation="18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center"/>
    </xf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3" fontId="3" fillId="2" borderId="1" xfId="2" applyFont="1" applyFill="1" applyBorder="1"/>
    <xf numFmtId="43" fontId="3" fillId="0" borderId="1" xfId="2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/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43" fontId="3" fillId="3" borderId="1" xfId="2" applyFont="1" applyFill="1" applyBorder="1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164" fontId="3" fillId="2" borderId="1" xfId="2" applyNumberFormat="1" applyFont="1" applyFill="1" applyBorder="1"/>
    <xf numFmtId="0" fontId="2" fillId="0" borderId="0" xfId="0" applyFont="1" applyAlignment="1">
      <alignment horizontal="left" vertical="center" wrapText="1"/>
    </xf>
    <xf numFmtId="164" fontId="3" fillId="0" borderId="2" xfId="0" applyNumberFormat="1" applyFont="1" applyBorder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3">
    <cellStyle name="Normalno" xfId="0" builtinId="0"/>
    <cellStyle name="Obično_List4" xfId="1" xr:uid="{00000000-0005-0000-0000-000001000000}"/>
    <cellStyle name="Zarez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3"/>
  <sheetViews>
    <sheetView tabSelected="1" workbookViewId="0">
      <selection activeCell="L18" sqref="L18"/>
    </sheetView>
  </sheetViews>
  <sheetFormatPr defaultRowHeight="15" x14ac:dyDescent="0.25"/>
  <cols>
    <col min="1" max="1" width="6.85546875" customWidth="1"/>
    <col min="2" max="2" width="7" customWidth="1"/>
    <col min="3" max="3" width="6.85546875" customWidth="1"/>
    <col min="4" max="4" width="6.7109375" customWidth="1"/>
    <col min="5" max="5" width="31.28515625" customWidth="1"/>
    <col min="6" max="6" width="15" customWidth="1"/>
    <col min="7" max="7" width="16.7109375" customWidth="1"/>
  </cols>
  <sheetData>
    <row r="1" spans="1:7" ht="45" x14ac:dyDescent="0.25">
      <c r="A1" s="7" t="s">
        <v>451</v>
      </c>
      <c r="B1" s="13" t="s">
        <v>1</v>
      </c>
      <c r="C1" s="7" t="s">
        <v>2</v>
      </c>
      <c r="D1" s="8" t="s">
        <v>9</v>
      </c>
      <c r="E1" s="14" t="s">
        <v>3</v>
      </c>
      <c r="F1" s="15" t="s">
        <v>10</v>
      </c>
      <c r="G1" s="15" t="s">
        <v>454</v>
      </c>
    </row>
    <row r="2" spans="1:7" ht="30" x14ac:dyDescent="0.25">
      <c r="A2" s="9" t="s">
        <v>11</v>
      </c>
      <c r="B2" s="9"/>
      <c r="C2" s="9"/>
      <c r="D2" s="9"/>
      <c r="E2" s="13" t="s">
        <v>437</v>
      </c>
      <c r="F2" s="11">
        <f>SUM(F3,F182,F264)</f>
        <v>11316000</v>
      </c>
      <c r="G2" s="11">
        <f>SUM(G3,G182,G264)</f>
        <v>6601000</v>
      </c>
    </row>
    <row r="3" spans="1:7" x14ac:dyDescent="0.25">
      <c r="A3" s="9" t="s">
        <v>12</v>
      </c>
      <c r="B3" s="9"/>
      <c r="C3" s="9"/>
      <c r="D3" s="9"/>
      <c r="E3" s="9" t="s">
        <v>0</v>
      </c>
      <c r="F3" s="19">
        <f>SUM(F4,F20,F124,F146,F148,F155)</f>
        <v>5266000</v>
      </c>
      <c r="G3" s="30">
        <f>SUM(G4,G20,G124,G146,G148,G155)</f>
        <v>5386000</v>
      </c>
    </row>
    <row r="4" spans="1:7" x14ac:dyDescent="0.25">
      <c r="A4" s="9" t="s">
        <v>13</v>
      </c>
      <c r="B4" s="9"/>
      <c r="C4" s="9"/>
      <c r="D4" s="9"/>
      <c r="E4" s="9" t="s">
        <v>14</v>
      </c>
      <c r="F4" s="19">
        <v>1115000</v>
      </c>
      <c r="G4" s="30">
        <f>SUM(G17,G13,G5)</f>
        <v>971000</v>
      </c>
    </row>
    <row r="5" spans="1:7" x14ac:dyDescent="0.25">
      <c r="A5" s="25"/>
      <c r="B5" s="25" t="s">
        <v>15</v>
      </c>
      <c r="C5" s="25"/>
      <c r="D5" s="25"/>
      <c r="E5" s="25" t="s">
        <v>16</v>
      </c>
      <c r="F5" s="27">
        <f>SUM(F6)</f>
        <v>925000</v>
      </c>
      <c r="G5" s="27">
        <f>SUM(G6)</f>
        <v>816000</v>
      </c>
    </row>
    <row r="6" spans="1:7" x14ac:dyDescent="0.25">
      <c r="A6" s="25"/>
      <c r="B6" s="25"/>
      <c r="C6" s="25" t="s">
        <v>17</v>
      </c>
      <c r="D6" s="25"/>
      <c r="E6" s="25" t="s">
        <v>18</v>
      </c>
      <c r="F6" s="27">
        <v>925000</v>
      </c>
      <c r="G6" s="27">
        <v>816000</v>
      </c>
    </row>
    <row r="7" spans="1:7" x14ac:dyDescent="0.25">
      <c r="A7" s="3"/>
      <c r="B7" s="3"/>
      <c r="C7" s="3"/>
      <c r="D7" s="3" t="s">
        <v>19</v>
      </c>
      <c r="E7" s="3" t="s">
        <v>20</v>
      </c>
      <c r="F7" s="20">
        <v>925000</v>
      </c>
      <c r="G7" s="20">
        <v>816000</v>
      </c>
    </row>
    <row r="8" spans="1:7" x14ac:dyDescent="0.25">
      <c r="A8" s="25"/>
      <c r="B8" s="25"/>
      <c r="C8" s="25" t="s">
        <v>21</v>
      </c>
      <c r="D8" s="25"/>
      <c r="E8" s="25" t="s">
        <v>22</v>
      </c>
      <c r="F8" s="23"/>
      <c r="G8" s="23"/>
    </row>
    <row r="9" spans="1:7" x14ac:dyDescent="0.25">
      <c r="A9" s="3"/>
      <c r="B9" s="3"/>
      <c r="C9" s="3"/>
      <c r="D9" s="3" t="s">
        <v>23</v>
      </c>
      <c r="E9" s="3" t="s">
        <v>24</v>
      </c>
      <c r="F9" s="5"/>
      <c r="G9" s="5"/>
    </row>
    <row r="10" spans="1:7" x14ac:dyDescent="0.25">
      <c r="A10" s="3"/>
      <c r="B10" s="3"/>
      <c r="C10" s="3"/>
      <c r="D10" s="3" t="s">
        <v>25</v>
      </c>
      <c r="E10" s="3" t="s">
        <v>26</v>
      </c>
      <c r="F10" s="5"/>
      <c r="G10" s="5"/>
    </row>
    <row r="11" spans="1:7" x14ac:dyDescent="0.25">
      <c r="A11" s="25"/>
      <c r="B11" s="25"/>
      <c r="C11" s="25" t="s">
        <v>27</v>
      </c>
      <c r="D11" s="25"/>
      <c r="E11" s="25" t="s">
        <v>28</v>
      </c>
      <c r="F11" s="23"/>
      <c r="G11" s="23"/>
    </row>
    <row r="12" spans="1:7" x14ac:dyDescent="0.25">
      <c r="A12" s="3"/>
      <c r="B12" s="3"/>
      <c r="C12" s="3"/>
      <c r="D12" s="3" t="s">
        <v>29</v>
      </c>
      <c r="E12" s="3" t="s">
        <v>28</v>
      </c>
      <c r="F12" s="5"/>
      <c r="G12" s="5"/>
    </row>
    <row r="13" spans="1:7" x14ac:dyDescent="0.25">
      <c r="A13" s="25"/>
      <c r="B13" s="25" t="s">
        <v>30</v>
      </c>
      <c r="C13" s="25"/>
      <c r="D13" s="25"/>
      <c r="E13" s="25" t="s">
        <v>31</v>
      </c>
      <c r="F13" s="23">
        <v>20000</v>
      </c>
      <c r="G13" s="23">
        <v>20000</v>
      </c>
    </row>
    <row r="14" spans="1:7" x14ac:dyDescent="0.25">
      <c r="A14" s="25"/>
      <c r="B14" s="25"/>
      <c r="C14" s="25" t="s">
        <v>32</v>
      </c>
      <c r="D14" s="25"/>
      <c r="E14" s="25" t="s">
        <v>31</v>
      </c>
      <c r="F14" s="23">
        <v>20000</v>
      </c>
      <c r="G14" s="23">
        <v>20000</v>
      </c>
    </row>
    <row r="15" spans="1:7" ht="30" x14ac:dyDescent="0.25">
      <c r="A15" s="3"/>
      <c r="B15" s="3"/>
      <c r="C15" s="3"/>
      <c r="D15" s="3" t="s">
        <v>33</v>
      </c>
      <c r="E15" s="16" t="s">
        <v>34</v>
      </c>
      <c r="F15" s="5"/>
      <c r="G15" s="5"/>
    </row>
    <row r="16" spans="1:7" ht="30" x14ac:dyDescent="0.25">
      <c r="A16" s="3"/>
      <c r="B16" s="3"/>
      <c r="C16" s="3"/>
      <c r="D16" s="3" t="s">
        <v>35</v>
      </c>
      <c r="E16" s="16" t="s">
        <v>36</v>
      </c>
      <c r="F16" s="5">
        <v>20000</v>
      </c>
      <c r="G16" s="5">
        <v>20000</v>
      </c>
    </row>
    <row r="17" spans="1:7" x14ac:dyDescent="0.25">
      <c r="A17" s="25"/>
      <c r="B17" s="25" t="s">
        <v>37</v>
      </c>
      <c r="C17" s="25"/>
      <c r="D17" s="25"/>
      <c r="E17" s="25" t="s">
        <v>38</v>
      </c>
      <c r="F17" s="23">
        <f>SUM(F18:F19)</f>
        <v>170000</v>
      </c>
      <c r="G17" s="23">
        <f>SUM(G18:G19)</f>
        <v>135000</v>
      </c>
    </row>
    <row r="18" spans="1:7" ht="30" x14ac:dyDescent="0.25">
      <c r="A18" s="3"/>
      <c r="B18" s="3"/>
      <c r="C18" s="3" t="s">
        <v>39</v>
      </c>
      <c r="D18" s="3"/>
      <c r="E18" s="16" t="s">
        <v>40</v>
      </c>
      <c r="F18" s="5">
        <v>150000</v>
      </c>
      <c r="G18" s="5">
        <v>135000</v>
      </c>
    </row>
    <row r="19" spans="1:7" x14ac:dyDescent="0.25">
      <c r="A19" s="3"/>
      <c r="B19" s="3"/>
      <c r="C19" s="3" t="s">
        <v>41</v>
      </c>
      <c r="D19" s="3"/>
      <c r="E19" s="16" t="s">
        <v>42</v>
      </c>
      <c r="F19" s="5">
        <v>20000</v>
      </c>
      <c r="G19" s="5">
        <v>0</v>
      </c>
    </row>
    <row r="20" spans="1:7" x14ac:dyDescent="0.25">
      <c r="A20" s="9" t="s">
        <v>43</v>
      </c>
      <c r="B20" s="9"/>
      <c r="C20" s="9"/>
      <c r="D20" s="9"/>
      <c r="E20" s="9" t="s">
        <v>44</v>
      </c>
      <c r="F20" s="11">
        <v>2302000</v>
      </c>
      <c r="G20" s="11">
        <f>SUM(G21,G33,G58,G108)</f>
        <v>2752000</v>
      </c>
    </row>
    <row r="21" spans="1:7" x14ac:dyDescent="0.25">
      <c r="A21" s="25"/>
      <c r="B21" s="25" t="s">
        <v>45</v>
      </c>
      <c r="C21" s="25"/>
      <c r="D21" s="25"/>
      <c r="E21" s="26" t="s">
        <v>46</v>
      </c>
      <c r="F21" s="23">
        <f>SUM(F22+F30)</f>
        <v>70000</v>
      </c>
      <c r="G21" s="23">
        <f>SUM(G22+G30)</f>
        <v>111500</v>
      </c>
    </row>
    <row r="22" spans="1:7" x14ac:dyDescent="0.25">
      <c r="A22" s="25"/>
      <c r="B22" s="25"/>
      <c r="C22" s="25" t="s">
        <v>47</v>
      </c>
      <c r="D22" s="25"/>
      <c r="E22" s="25" t="s">
        <v>48</v>
      </c>
      <c r="F22" s="23">
        <f>SUM(F23:F29)</f>
        <v>60000</v>
      </c>
      <c r="G22" s="23">
        <f>SUM(G23:G29)</f>
        <v>110000</v>
      </c>
    </row>
    <row r="23" spans="1:7" x14ac:dyDescent="0.25">
      <c r="A23" s="3"/>
      <c r="B23" s="3"/>
      <c r="C23" s="3"/>
      <c r="D23" s="3" t="s">
        <v>49</v>
      </c>
      <c r="E23" s="16" t="s">
        <v>50</v>
      </c>
      <c r="F23" s="5">
        <v>40000</v>
      </c>
      <c r="G23" s="5">
        <v>70000</v>
      </c>
    </row>
    <row r="24" spans="1:7" ht="30" x14ac:dyDescent="0.25">
      <c r="A24" s="3"/>
      <c r="B24" s="3"/>
      <c r="C24" s="3"/>
      <c r="D24" s="3" t="s">
        <v>51</v>
      </c>
      <c r="E24" s="16" t="s">
        <v>52</v>
      </c>
      <c r="F24" s="5">
        <v>5000</v>
      </c>
      <c r="G24" s="5">
        <v>0</v>
      </c>
    </row>
    <row r="25" spans="1:7" ht="30" x14ac:dyDescent="0.25">
      <c r="A25" s="3"/>
      <c r="B25" s="3"/>
      <c r="C25" s="3"/>
      <c r="D25" s="3" t="s">
        <v>53</v>
      </c>
      <c r="E25" s="16" t="s">
        <v>54</v>
      </c>
      <c r="F25" s="5">
        <v>5000</v>
      </c>
      <c r="G25" s="5">
        <v>0</v>
      </c>
    </row>
    <row r="26" spans="1:7" ht="30" x14ac:dyDescent="0.25">
      <c r="A26" s="3"/>
      <c r="B26" s="3"/>
      <c r="C26" s="3"/>
      <c r="D26" s="3" t="s">
        <v>55</v>
      </c>
      <c r="E26" s="16" t="s">
        <v>56</v>
      </c>
      <c r="F26" s="5">
        <v>0</v>
      </c>
      <c r="G26" s="5">
        <v>5000</v>
      </c>
    </row>
    <row r="27" spans="1:7" ht="30" x14ac:dyDescent="0.25">
      <c r="A27" s="3"/>
      <c r="B27" s="3"/>
      <c r="C27" s="3"/>
      <c r="D27" s="3" t="s">
        <v>57</v>
      </c>
      <c r="E27" s="16" t="s">
        <v>58</v>
      </c>
      <c r="F27" s="5">
        <v>0</v>
      </c>
      <c r="G27" s="5">
        <v>0</v>
      </c>
    </row>
    <row r="28" spans="1:7" ht="30" x14ac:dyDescent="0.25">
      <c r="A28" s="3"/>
      <c r="B28" s="3"/>
      <c r="C28" s="3"/>
      <c r="D28" s="3" t="s">
        <v>59</v>
      </c>
      <c r="E28" s="16" t="s">
        <v>60</v>
      </c>
      <c r="F28" s="5">
        <v>0</v>
      </c>
      <c r="G28" s="5">
        <v>0</v>
      </c>
    </row>
    <row r="29" spans="1:7" ht="30" x14ac:dyDescent="0.25">
      <c r="A29" s="3"/>
      <c r="B29" s="3"/>
      <c r="C29" s="3"/>
      <c r="D29" s="3" t="s">
        <v>61</v>
      </c>
      <c r="E29" s="16" t="s">
        <v>62</v>
      </c>
      <c r="F29" s="5">
        <v>10000</v>
      </c>
      <c r="G29" s="5">
        <v>35000</v>
      </c>
    </row>
    <row r="30" spans="1:7" x14ac:dyDescent="0.25">
      <c r="A30" s="25"/>
      <c r="B30" s="25"/>
      <c r="C30" s="25" t="s">
        <v>63</v>
      </c>
      <c r="D30" s="25"/>
      <c r="E30" s="26" t="s">
        <v>64</v>
      </c>
      <c r="F30" s="23">
        <f>SUM(F31:F32)</f>
        <v>10000</v>
      </c>
      <c r="G30" s="23">
        <f>SUM(G31:G32)</f>
        <v>1500</v>
      </c>
    </row>
    <row r="31" spans="1:7" ht="30" x14ac:dyDescent="0.25">
      <c r="A31" s="3"/>
      <c r="B31" s="3"/>
      <c r="C31" s="3"/>
      <c r="D31" s="3" t="s">
        <v>65</v>
      </c>
      <c r="E31" s="16" t="s">
        <v>66</v>
      </c>
      <c r="F31" s="5">
        <v>5000</v>
      </c>
      <c r="G31" s="5">
        <v>1500</v>
      </c>
    </row>
    <row r="32" spans="1:7" x14ac:dyDescent="0.25">
      <c r="A32" s="3"/>
      <c r="B32" s="3"/>
      <c r="C32" s="3"/>
      <c r="D32" s="3" t="s">
        <v>67</v>
      </c>
      <c r="E32" s="3" t="s">
        <v>68</v>
      </c>
      <c r="F32" s="5">
        <v>5000</v>
      </c>
      <c r="G32" s="5">
        <v>0</v>
      </c>
    </row>
    <row r="33" spans="1:7" x14ac:dyDescent="0.25">
      <c r="A33" s="25"/>
      <c r="B33" s="25" t="s">
        <v>438</v>
      </c>
      <c r="C33" s="25"/>
      <c r="D33" s="25"/>
      <c r="E33" s="26" t="s">
        <v>69</v>
      </c>
      <c r="F33" s="23">
        <v>765000</v>
      </c>
      <c r="G33" s="23">
        <f>SUM(G38,G46,G50,G55)</f>
        <v>739500</v>
      </c>
    </row>
    <row r="34" spans="1:7" x14ac:dyDescent="0.25">
      <c r="A34" s="38"/>
      <c r="B34" s="38"/>
      <c r="C34" s="38"/>
      <c r="D34" s="38"/>
      <c r="E34" s="38"/>
      <c r="F34" s="38"/>
      <c r="G34" s="38"/>
    </row>
    <row r="35" spans="1:7" x14ac:dyDescent="0.25">
      <c r="A35" s="38"/>
      <c r="B35" s="38"/>
      <c r="C35" s="38"/>
      <c r="D35" s="38"/>
      <c r="E35" s="38"/>
      <c r="F35" s="38"/>
      <c r="G35" s="38"/>
    </row>
    <row r="36" spans="1:7" ht="45" x14ac:dyDescent="0.25">
      <c r="A36" s="7" t="s">
        <v>451</v>
      </c>
      <c r="B36" s="13" t="s">
        <v>1</v>
      </c>
      <c r="C36" s="7" t="s">
        <v>2</v>
      </c>
      <c r="D36" s="8" t="s">
        <v>9</v>
      </c>
      <c r="E36" s="14" t="s">
        <v>3</v>
      </c>
      <c r="F36" s="15" t="s">
        <v>10</v>
      </c>
      <c r="G36" s="15" t="s">
        <v>454</v>
      </c>
    </row>
    <row r="37" spans="1:7" x14ac:dyDescent="0.25">
      <c r="A37" s="9" t="s">
        <v>11</v>
      </c>
      <c r="B37" s="9"/>
      <c r="C37" s="9"/>
      <c r="D37" s="9"/>
      <c r="E37" s="13" t="s">
        <v>437</v>
      </c>
      <c r="F37" s="11">
        <v>11316000</v>
      </c>
      <c r="G37" s="11">
        <v>6601000</v>
      </c>
    </row>
    <row r="38" spans="1:7" ht="30" x14ac:dyDescent="0.25">
      <c r="A38" s="25"/>
      <c r="B38" s="25"/>
      <c r="C38" s="25" t="s">
        <v>70</v>
      </c>
      <c r="D38" s="25"/>
      <c r="E38" s="26" t="s">
        <v>71</v>
      </c>
      <c r="F38" s="23">
        <f>SUM(F39:F45)</f>
        <v>30000</v>
      </c>
      <c r="G38" s="23">
        <f>SUM(G39:G45)</f>
        <v>84500</v>
      </c>
    </row>
    <row r="39" spans="1:7" x14ac:dyDescent="0.25">
      <c r="A39" s="3"/>
      <c r="B39" s="3"/>
      <c r="C39" s="3"/>
      <c r="D39" s="3" t="s">
        <v>72</v>
      </c>
      <c r="E39" s="3" t="s">
        <v>73</v>
      </c>
      <c r="F39" s="5">
        <v>20000</v>
      </c>
      <c r="G39" s="5">
        <v>25000</v>
      </c>
    </row>
    <row r="40" spans="1:7" ht="30" x14ac:dyDescent="0.25">
      <c r="A40" s="17"/>
      <c r="B40" s="17"/>
      <c r="C40" s="17"/>
      <c r="D40" s="17" t="s">
        <v>74</v>
      </c>
      <c r="E40" s="2" t="s">
        <v>75</v>
      </c>
      <c r="F40" s="5">
        <v>5000</v>
      </c>
      <c r="G40" s="5">
        <v>16000</v>
      </c>
    </row>
    <row r="41" spans="1:7" x14ac:dyDescent="0.25">
      <c r="A41" s="17"/>
      <c r="B41" s="17"/>
      <c r="C41" s="17"/>
      <c r="D41" s="17" t="s">
        <v>76</v>
      </c>
      <c r="E41" s="18" t="s">
        <v>77</v>
      </c>
      <c r="F41" s="5"/>
      <c r="G41" s="5"/>
    </row>
    <row r="42" spans="1:7" ht="30" x14ac:dyDescent="0.25">
      <c r="A42" s="17"/>
      <c r="B42" s="17"/>
      <c r="C42" s="17"/>
      <c r="D42" s="17" t="s">
        <v>78</v>
      </c>
      <c r="E42" s="2" t="s">
        <v>79</v>
      </c>
      <c r="F42" s="5">
        <v>2000</v>
      </c>
      <c r="G42" s="5">
        <v>16000</v>
      </c>
    </row>
    <row r="43" spans="1:7" ht="30" x14ac:dyDescent="0.25">
      <c r="A43" s="17"/>
      <c r="B43" s="17"/>
      <c r="C43" s="17"/>
      <c r="D43" s="17" t="s">
        <v>80</v>
      </c>
      <c r="E43" s="2" t="s">
        <v>81</v>
      </c>
      <c r="F43" s="5"/>
      <c r="G43" s="5"/>
    </row>
    <row r="44" spans="1:7" ht="30" x14ac:dyDescent="0.25">
      <c r="A44" s="17"/>
      <c r="B44" s="17"/>
      <c r="C44" s="17"/>
      <c r="D44" s="17" t="s">
        <v>82</v>
      </c>
      <c r="E44" s="2" t="s">
        <v>83</v>
      </c>
      <c r="F44" s="5">
        <v>500</v>
      </c>
      <c r="G44" s="5">
        <v>10500</v>
      </c>
    </row>
    <row r="45" spans="1:7" ht="30" x14ac:dyDescent="0.25">
      <c r="A45" s="17"/>
      <c r="B45" s="17"/>
      <c r="C45" s="17"/>
      <c r="D45" s="17" t="s">
        <v>84</v>
      </c>
      <c r="E45" s="2" t="s">
        <v>85</v>
      </c>
      <c r="F45" s="5">
        <v>2500</v>
      </c>
      <c r="G45" s="5">
        <v>17000</v>
      </c>
    </row>
    <row r="46" spans="1:7" x14ac:dyDescent="0.25">
      <c r="A46" s="21"/>
      <c r="B46" s="21"/>
      <c r="C46" s="21" t="s">
        <v>86</v>
      </c>
      <c r="D46" s="21"/>
      <c r="E46" s="24" t="s">
        <v>87</v>
      </c>
      <c r="F46" s="23">
        <f>SUM(F47:F49)</f>
        <v>475000</v>
      </c>
      <c r="G46" s="23">
        <f>SUM(G47:G49)</f>
        <v>395000</v>
      </c>
    </row>
    <row r="47" spans="1:7" x14ac:dyDescent="0.25">
      <c r="A47" s="17"/>
      <c r="B47" s="17"/>
      <c r="C47" s="17"/>
      <c r="D47" s="17" t="s">
        <v>88</v>
      </c>
      <c r="E47" s="18" t="s">
        <v>89</v>
      </c>
      <c r="F47" s="5">
        <v>400000</v>
      </c>
      <c r="G47" s="5">
        <v>320000</v>
      </c>
    </row>
    <row r="48" spans="1:7" x14ac:dyDescent="0.25">
      <c r="A48" s="17"/>
      <c r="B48" s="17"/>
      <c r="C48" s="17"/>
      <c r="D48" s="17" t="s">
        <v>90</v>
      </c>
      <c r="E48" s="2" t="s">
        <v>91</v>
      </c>
      <c r="F48" s="5">
        <v>74000</v>
      </c>
      <c r="G48" s="5">
        <v>74000</v>
      </c>
    </row>
    <row r="49" spans="1:7" ht="30" x14ac:dyDescent="0.25">
      <c r="A49" s="17"/>
      <c r="B49" s="17"/>
      <c r="C49" s="17"/>
      <c r="D49" s="17" t="s">
        <v>92</v>
      </c>
      <c r="E49" s="2" t="s">
        <v>93</v>
      </c>
      <c r="F49" s="5">
        <v>1000</v>
      </c>
      <c r="G49" s="5">
        <v>1000</v>
      </c>
    </row>
    <row r="50" spans="1:7" ht="30" x14ac:dyDescent="0.25">
      <c r="A50" s="21"/>
      <c r="B50" s="21"/>
      <c r="C50" s="21" t="s">
        <v>94</v>
      </c>
      <c r="D50" s="21"/>
      <c r="E50" s="22" t="s">
        <v>95</v>
      </c>
      <c r="F50" s="23">
        <f>SUM(F51:F54)</f>
        <v>250000</v>
      </c>
      <c r="G50" s="23">
        <f>SUM(G51:G54)</f>
        <v>250000</v>
      </c>
    </row>
    <row r="51" spans="1:7" ht="45" x14ac:dyDescent="0.25">
      <c r="A51" s="17"/>
      <c r="B51" s="17"/>
      <c r="C51" s="17"/>
      <c r="D51" s="17" t="s">
        <v>96</v>
      </c>
      <c r="E51" s="2" t="s">
        <v>97</v>
      </c>
      <c r="F51" s="5">
        <v>215000</v>
      </c>
      <c r="G51" s="5">
        <v>215000</v>
      </c>
    </row>
    <row r="52" spans="1:7" ht="45" x14ac:dyDescent="0.25">
      <c r="A52" s="17"/>
      <c r="B52" s="17"/>
      <c r="C52" s="17"/>
      <c r="D52" s="17" t="s">
        <v>98</v>
      </c>
      <c r="E52" s="2" t="s">
        <v>99</v>
      </c>
      <c r="F52" s="5">
        <v>20000</v>
      </c>
      <c r="G52" s="5">
        <v>20000</v>
      </c>
    </row>
    <row r="53" spans="1:7" ht="30" x14ac:dyDescent="0.25">
      <c r="A53" s="17"/>
      <c r="B53" s="17"/>
      <c r="C53" s="17"/>
      <c r="D53" s="17" t="s">
        <v>100</v>
      </c>
      <c r="E53" s="2" t="s">
        <v>101</v>
      </c>
      <c r="F53" s="5">
        <v>10000</v>
      </c>
      <c r="G53" s="5">
        <v>10000</v>
      </c>
    </row>
    <row r="54" spans="1:7" ht="30" x14ac:dyDescent="0.25">
      <c r="A54" s="17"/>
      <c r="B54" s="17"/>
      <c r="C54" s="17"/>
      <c r="D54" s="17" t="s">
        <v>102</v>
      </c>
      <c r="E54" s="2" t="s">
        <v>103</v>
      </c>
      <c r="F54" s="5">
        <v>5000</v>
      </c>
      <c r="G54" s="5">
        <v>5000</v>
      </c>
    </row>
    <row r="55" spans="1:7" x14ac:dyDescent="0.25">
      <c r="A55" s="21"/>
      <c r="B55" s="21"/>
      <c r="C55" s="21" t="s">
        <v>104</v>
      </c>
      <c r="D55" s="21"/>
      <c r="E55" s="24" t="s">
        <v>105</v>
      </c>
      <c r="F55" s="23">
        <f>SUM(F56:F57)</f>
        <v>10000</v>
      </c>
      <c r="G55" s="23">
        <f>SUM(G56:G57)</f>
        <v>10000</v>
      </c>
    </row>
    <row r="56" spans="1:7" x14ac:dyDescent="0.25">
      <c r="A56" s="17"/>
      <c r="B56" s="17"/>
      <c r="C56" s="17"/>
      <c r="D56" s="17" t="s">
        <v>106</v>
      </c>
      <c r="E56" s="18" t="s">
        <v>107</v>
      </c>
      <c r="F56" s="5">
        <v>2000</v>
      </c>
      <c r="G56" s="5">
        <v>2000</v>
      </c>
    </row>
    <row r="57" spans="1:7" x14ac:dyDescent="0.25">
      <c r="A57" s="17"/>
      <c r="B57" s="17"/>
      <c r="C57" s="17"/>
      <c r="D57" s="17" t="s">
        <v>108</v>
      </c>
      <c r="E57" s="18" t="s">
        <v>109</v>
      </c>
      <c r="F57" s="5">
        <v>8000</v>
      </c>
      <c r="G57" s="5">
        <v>8000</v>
      </c>
    </row>
    <row r="58" spans="1:7" x14ac:dyDescent="0.25">
      <c r="A58" s="21"/>
      <c r="B58" s="21" t="s">
        <v>110</v>
      </c>
      <c r="C58" s="21"/>
      <c r="D58" s="21"/>
      <c r="E58" s="24" t="s">
        <v>111</v>
      </c>
      <c r="F58" s="23">
        <f>SUM(F59,F69,F74,F80,F85,F86,F94,F98)</f>
        <v>1240000</v>
      </c>
      <c r="G58" s="23">
        <f>SUM(G59,G69,G74,G80,G85,G86,G94,G98)</f>
        <v>1535000</v>
      </c>
    </row>
    <row r="59" spans="1:7" x14ac:dyDescent="0.25">
      <c r="A59" s="21"/>
      <c r="B59" s="21"/>
      <c r="C59" s="21" t="s">
        <v>112</v>
      </c>
      <c r="D59" s="21"/>
      <c r="E59" s="24" t="s">
        <v>113</v>
      </c>
      <c r="F59" s="23">
        <f>SUM(F60:F64)</f>
        <v>110000</v>
      </c>
      <c r="G59" s="23">
        <f>SUM(G60:G64)</f>
        <v>220000</v>
      </c>
    </row>
    <row r="60" spans="1:7" x14ac:dyDescent="0.25">
      <c r="A60" s="17"/>
      <c r="B60" s="17"/>
      <c r="C60" s="17"/>
      <c r="D60" s="17" t="s">
        <v>114</v>
      </c>
      <c r="E60" s="18" t="s">
        <v>115</v>
      </c>
      <c r="F60" s="5">
        <v>70000</v>
      </c>
      <c r="G60" s="5">
        <v>155000</v>
      </c>
    </row>
    <row r="61" spans="1:7" x14ac:dyDescent="0.25">
      <c r="A61" s="17"/>
      <c r="B61" s="17"/>
      <c r="C61" s="17"/>
      <c r="D61" s="17" t="s">
        <v>116</v>
      </c>
      <c r="E61" s="18" t="s">
        <v>117</v>
      </c>
      <c r="F61" s="5">
        <v>20000</v>
      </c>
      <c r="G61" s="5">
        <v>25000</v>
      </c>
    </row>
    <row r="62" spans="1:7" x14ac:dyDescent="0.25">
      <c r="A62" s="17"/>
      <c r="B62" s="17"/>
      <c r="C62" s="17"/>
      <c r="D62" s="17" t="s">
        <v>118</v>
      </c>
      <c r="E62" s="2" t="s">
        <v>119</v>
      </c>
      <c r="F62" s="5">
        <v>10000</v>
      </c>
      <c r="G62" s="5">
        <v>40000</v>
      </c>
    </row>
    <row r="63" spans="1:7" x14ac:dyDescent="0.25">
      <c r="A63" s="17"/>
      <c r="B63" s="17"/>
      <c r="C63" s="17"/>
      <c r="D63" s="17" t="s">
        <v>120</v>
      </c>
      <c r="E63" s="18" t="s">
        <v>121</v>
      </c>
      <c r="F63" s="5"/>
      <c r="G63" s="5"/>
    </row>
    <row r="64" spans="1:7" ht="30" x14ac:dyDescent="0.25">
      <c r="A64" s="17"/>
      <c r="B64" s="17"/>
      <c r="C64" s="17"/>
      <c r="D64" s="17" t="s">
        <v>122</v>
      </c>
      <c r="E64" s="2" t="s">
        <v>123</v>
      </c>
      <c r="F64" s="5">
        <v>10000</v>
      </c>
      <c r="G64" s="5">
        <v>0</v>
      </c>
    </row>
    <row r="65" spans="1:7" x14ac:dyDescent="0.25">
      <c r="A65" s="39"/>
      <c r="B65" s="39"/>
      <c r="C65" s="39"/>
      <c r="D65" s="39"/>
      <c r="E65" s="39"/>
      <c r="F65" s="39"/>
      <c r="G65" s="39"/>
    </row>
    <row r="66" spans="1:7" x14ac:dyDescent="0.25">
      <c r="A66" s="39"/>
      <c r="B66" s="39"/>
      <c r="C66" s="39"/>
      <c r="D66" s="39"/>
      <c r="E66" s="39"/>
      <c r="F66" s="39"/>
      <c r="G66" s="39"/>
    </row>
    <row r="67" spans="1:7" ht="45" x14ac:dyDescent="0.25">
      <c r="A67" s="7" t="s">
        <v>451</v>
      </c>
      <c r="B67" s="13" t="s">
        <v>1</v>
      </c>
      <c r="C67" s="7" t="s">
        <v>2</v>
      </c>
      <c r="D67" s="8" t="s">
        <v>9</v>
      </c>
      <c r="E67" s="14" t="s">
        <v>3</v>
      </c>
      <c r="F67" s="15" t="s">
        <v>10</v>
      </c>
      <c r="G67" s="15" t="s">
        <v>454</v>
      </c>
    </row>
    <row r="68" spans="1:7" x14ac:dyDescent="0.25">
      <c r="A68" s="9" t="s">
        <v>11</v>
      </c>
      <c r="B68" s="9"/>
      <c r="C68" s="9"/>
      <c r="D68" s="9"/>
      <c r="E68" s="13" t="s">
        <v>437</v>
      </c>
      <c r="F68" s="11">
        <v>11316000</v>
      </c>
      <c r="G68" s="11">
        <v>6601000</v>
      </c>
    </row>
    <row r="69" spans="1:7" ht="30" x14ac:dyDescent="0.25">
      <c r="A69" s="21"/>
      <c r="B69" s="21"/>
      <c r="C69" s="21" t="s">
        <v>124</v>
      </c>
      <c r="D69" s="21"/>
      <c r="E69" s="22" t="s">
        <v>125</v>
      </c>
      <c r="F69" s="23">
        <f>SUM(F70:F73)</f>
        <v>340000</v>
      </c>
      <c r="G69" s="23">
        <f>SUM(G70:G73)</f>
        <v>500000</v>
      </c>
    </row>
    <row r="70" spans="1:7" ht="30" x14ac:dyDescent="0.25">
      <c r="A70" s="17"/>
      <c r="B70" s="17"/>
      <c r="C70" s="17"/>
      <c r="D70" s="17" t="s">
        <v>126</v>
      </c>
      <c r="E70" s="2" t="s">
        <v>127</v>
      </c>
      <c r="F70" s="5">
        <v>180000</v>
      </c>
      <c r="G70" s="5">
        <v>215000</v>
      </c>
    </row>
    <row r="71" spans="1:7" ht="30" x14ac:dyDescent="0.25">
      <c r="A71" s="17"/>
      <c r="B71" s="17"/>
      <c r="C71" s="17"/>
      <c r="D71" s="17" t="s">
        <v>128</v>
      </c>
      <c r="E71" s="2" t="s">
        <v>129</v>
      </c>
      <c r="F71" s="5">
        <v>130000</v>
      </c>
      <c r="G71" s="5">
        <v>205000</v>
      </c>
    </row>
    <row r="72" spans="1:7" ht="30" x14ac:dyDescent="0.25">
      <c r="A72" s="17"/>
      <c r="B72" s="17"/>
      <c r="C72" s="17"/>
      <c r="D72" s="17" t="s">
        <v>130</v>
      </c>
      <c r="E72" s="2" t="s">
        <v>131</v>
      </c>
      <c r="F72" s="5">
        <v>15000</v>
      </c>
      <c r="G72" s="5">
        <v>25000</v>
      </c>
    </row>
    <row r="73" spans="1:7" ht="30" x14ac:dyDescent="0.25">
      <c r="A73" s="17"/>
      <c r="B73" s="17"/>
      <c r="C73" s="17"/>
      <c r="D73" s="17" t="s">
        <v>132</v>
      </c>
      <c r="E73" s="2" t="s">
        <v>133</v>
      </c>
      <c r="F73" s="5">
        <v>15000</v>
      </c>
      <c r="G73" s="5">
        <v>55000</v>
      </c>
    </row>
    <row r="74" spans="1:7" x14ac:dyDescent="0.25">
      <c r="A74" s="21"/>
      <c r="B74" s="21"/>
      <c r="C74" s="21" t="s">
        <v>134</v>
      </c>
      <c r="D74" s="21"/>
      <c r="E74" s="22" t="s">
        <v>135</v>
      </c>
      <c r="F74" s="23">
        <f>SUM(F75:F79)</f>
        <v>35000</v>
      </c>
      <c r="G74" s="23">
        <f>SUM(G75:G79)</f>
        <v>110000</v>
      </c>
    </row>
    <row r="75" spans="1:7" x14ac:dyDescent="0.25">
      <c r="A75" s="17"/>
      <c r="B75" s="17"/>
      <c r="C75" s="17"/>
      <c r="D75" s="17" t="s">
        <v>136</v>
      </c>
      <c r="E75" s="18" t="s">
        <v>137</v>
      </c>
      <c r="F75" s="5">
        <v>10000</v>
      </c>
      <c r="G75" s="5">
        <v>35000</v>
      </c>
    </row>
    <row r="76" spans="1:7" x14ac:dyDescent="0.25">
      <c r="A76" s="17"/>
      <c r="B76" s="17"/>
      <c r="C76" s="17"/>
      <c r="D76" s="17" t="s">
        <v>138</v>
      </c>
      <c r="E76" s="18" t="s">
        <v>139</v>
      </c>
      <c r="F76" s="5">
        <v>5000</v>
      </c>
      <c r="G76" s="5">
        <v>38000</v>
      </c>
    </row>
    <row r="77" spans="1:7" x14ac:dyDescent="0.25">
      <c r="A77" s="17"/>
      <c r="B77" s="17"/>
      <c r="C77" s="17"/>
      <c r="D77" s="17" t="s">
        <v>140</v>
      </c>
      <c r="E77" s="18" t="s">
        <v>141</v>
      </c>
      <c r="F77" s="5">
        <v>5000</v>
      </c>
      <c r="G77" s="5">
        <v>5000</v>
      </c>
    </row>
    <row r="78" spans="1:7" x14ac:dyDescent="0.25">
      <c r="A78" s="17"/>
      <c r="B78" s="17"/>
      <c r="C78" s="17"/>
      <c r="D78" s="17" t="s">
        <v>142</v>
      </c>
      <c r="E78" s="18" t="s">
        <v>143</v>
      </c>
      <c r="F78" s="5">
        <v>10000</v>
      </c>
      <c r="G78" s="5">
        <v>15000</v>
      </c>
    </row>
    <row r="79" spans="1:7" ht="30" x14ac:dyDescent="0.25">
      <c r="A79" s="17"/>
      <c r="B79" s="17"/>
      <c r="C79" s="17"/>
      <c r="D79" s="17" t="s">
        <v>144</v>
      </c>
      <c r="E79" s="2" t="s">
        <v>145</v>
      </c>
      <c r="F79" s="5">
        <v>5000</v>
      </c>
      <c r="G79" s="5">
        <v>17000</v>
      </c>
    </row>
    <row r="80" spans="1:7" x14ac:dyDescent="0.25">
      <c r="A80" s="21"/>
      <c r="B80" s="21"/>
      <c r="C80" s="21" t="s">
        <v>146</v>
      </c>
      <c r="D80" s="21"/>
      <c r="E80" s="24" t="s">
        <v>147</v>
      </c>
      <c r="F80" s="23">
        <f>SUM(F81:F84)</f>
        <v>105000</v>
      </c>
      <c r="G80" s="23">
        <f>SUM(G81:G84)</f>
        <v>60000</v>
      </c>
    </row>
    <row r="81" spans="1:7" x14ac:dyDescent="0.25">
      <c r="A81" s="17"/>
      <c r="B81" s="17"/>
      <c r="C81" s="17"/>
      <c r="D81" s="17" t="s">
        <v>148</v>
      </c>
      <c r="E81" s="18" t="s">
        <v>149</v>
      </c>
      <c r="F81" s="5">
        <v>5000</v>
      </c>
      <c r="G81" s="5">
        <v>2000</v>
      </c>
    </row>
    <row r="82" spans="1:7" x14ac:dyDescent="0.25">
      <c r="A82" s="17"/>
      <c r="B82" s="17"/>
      <c r="C82" s="17"/>
      <c r="D82" s="17" t="s">
        <v>150</v>
      </c>
      <c r="E82" s="18" t="s">
        <v>151</v>
      </c>
      <c r="F82" s="5">
        <v>5000</v>
      </c>
      <c r="G82" s="5">
        <v>3000</v>
      </c>
    </row>
    <row r="83" spans="1:7" x14ac:dyDescent="0.25">
      <c r="A83" s="17"/>
      <c r="B83" s="17"/>
      <c r="C83" s="17"/>
      <c r="D83" s="17" t="s">
        <v>152</v>
      </c>
      <c r="E83" s="18" t="s">
        <v>153</v>
      </c>
      <c r="F83" s="5">
        <v>75000</v>
      </c>
      <c r="G83" s="5">
        <v>53000</v>
      </c>
    </row>
    <row r="84" spans="1:7" x14ac:dyDescent="0.25">
      <c r="A84" s="17"/>
      <c r="B84" s="17"/>
      <c r="C84" s="17"/>
      <c r="D84" s="17" t="s">
        <v>154</v>
      </c>
      <c r="E84" s="18" t="s">
        <v>155</v>
      </c>
      <c r="F84" s="5">
        <v>20000</v>
      </c>
      <c r="G84" s="5">
        <v>2000</v>
      </c>
    </row>
    <row r="85" spans="1:7" x14ac:dyDescent="0.25">
      <c r="A85" s="21"/>
      <c r="B85" s="21"/>
      <c r="C85" s="21">
        <v>3235</v>
      </c>
      <c r="D85" s="21"/>
      <c r="E85" s="24" t="s">
        <v>156</v>
      </c>
      <c r="F85" s="23">
        <v>75000</v>
      </c>
      <c r="G85" s="23">
        <v>75000</v>
      </c>
    </row>
    <row r="86" spans="1:7" x14ac:dyDescent="0.25">
      <c r="A86" s="21"/>
      <c r="B86" s="21"/>
      <c r="C86" s="21" t="s">
        <v>157</v>
      </c>
      <c r="D86" s="21"/>
      <c r="E86" s="22" t="s">
        <v>158</v>
      </c>
      <c r="F86" s="23">
        <f>SUM(F87:F91,F92:F93)</f>
        <v>475000</v>
      </c>
      <c r="G86" s="23">
        <f>SUM(G87:G91,G92:G93)</f>
        <v>430000</v>
      </c>
    </row>
    <row r="87" spans="1:7" x14ac:dyDescent="0.25">
      <c r="A87" s="17"/>
      <c r="B87" s="17"/>
      <c r="C87" s="17"/>
      <c r="D87" s="17" t="s">
        <v>159</v>
      </c>
      <c r="E87" s="18" t="s">
        <v>160</v>
      </c>
      <c r="F87" s="5"/>
      <c r="G87" s="5"/>
    </row>
    <row r="88" spans="1:7" x14ac:dyDescent="0.25">
      <c r="A88" s="17"/>
      <c r="B88" s="17"/>
      <c r="C88" s="17"/>
      <c r="D88" s="17" t="s">
        <v>161</v>
      </c>
      <c r="E88" s="18" t="s">
        <v>162</v>
      </c>
      <c r="F88" s="5"/>
      <c r="G88" s="5"/>
    </row>
    <row r="89" spans="1:7" ht="30" x14ac:dyDescent="0.25">
      <c r="A89" s="17"/>
      <c r="B89" s="17"/>
      <c r="C89" s="17"/>
      <c r="D89" s="17" t="s">
        <v>163</v>
      </c>
      <c r="E89" s="2" t="s">
        <v>164</v>
      </c>
      <c r="F89" s="5">
        <v>230000</v>
      </c>
      <c r="G89" s="5">
        <v>215000</v>
      </c>
    </row>
    <row r="90" spans="1:7" x14ac:dyDescent="0.25">
      <c r="A90" s="17"/>
      <c r="B90" s="17"/>
      <c r="C90" s="17"/>
      <c r="D90" s="17" t="s">
        <v>165</v>
      </c>
      <c r="E90" s="18" t="s">
        <v>166</v>
      </c>
      <c r="F90" s="5"/>
      <c r="G90" s="5"/>
    </row>
    <row r="91" spans="1:7" ht="30" x14ac:dyDescent="0.25">
      <c r="A91" s="17"/>
      <c r="B91" s="17"/>
      <c r="C91" s="17"/>
      <c r="D91" s="17" t="s">
        <v>167</v>
      </c>
      <c r="E91" s="2" t="s">
        <v>168</v>
      </c>
      <c r="F91" s="5">
        <v>215000</v>
      </c>
      <c r="G91" s="5">
        <v>195000</v>
      </c>
    </row>
    <row r="92" spans="1:7" x14ac:dyDescent="0.25">
      <c r="A92" s="17"/>
      <c r="B92" s="17"/>
      <c r="C92" s="17"/>
      <c r="D92" s="17" t="s">
        <v>169</v>
      </c>
      <c r="E92" s="18" t="s">
        <v>170</v>
      </c>
      <c r="F92" s="5">
        <v>15000</v>
      </c>
      <c r="G92" s="5">
        <v>5000</v>
      </c>
    </row>
    <row r="93" spans="1:7" x14ac:dyDescent="0.25">
      <c r="A93" s="17"/>
      <c r="B93" s="17"/>
      <c r="C93" s="17"/>
      <c r="D93" s="17" t="s">
        <v>171</v>
      </c>
      <c r="E93" s="18" t="s">
        <v>172</v>
      </c>
      <c r="F93" s="5">
        <v>15000</v>
      </c>
      <c r="G93" s="5">
        <v>15000</v>
      </c>
    </row>
    <row r="94" spans="1:7" x14ac:dyDescent="0.25">
      <c r="A94" s="21"/>
      <c r="B94" s="21"/>
      <c r="C94" s="21" t="s">
        <v>173</v>
      </c>
      <c r="D94" s="21"/>
      <c r="E94" s="24" t="s">
        <v>174</v>
      </c>
      <c r="F94" s="23">
        <f>SUM(F95:F97)</f>
        <v>25000</v>
      </c>
      <c r="G94" s="23">
        <f>SUM(G95:G97)</f>
        <v>55000</v>
      </c>
    </row>
    <row r="95" spans="1:7" x14ac:dyDescent="0.25">
      <c r="A95" s="17"/>
      <c r="B95" s="17"/>
      <c r="C95" s="17"/>
      <c r="D95" s="17" t="s">
        <v>175</v>
      </c>
      <c r="E95" s="2" t="s">
        <v>176</v>
      </c>
      <c r="F95" s="5">
        <v>15000</v>
      </c>
      <c r="G95" s="5">
        <v>45000</v>
      </c>
    </row>
    <row r="96" spans="1:7" x14ac:dyDescent="0.25">
      <c r="A96" s="4"/>
      <c r="B96" s="4"/>
      <c r="C96" s="4"/>
      <c r="D96" s="4" t="s">
        <v>177</v>
      </c>
      <c r="E96" s="18" t="s">
        <v>178</v>
      </c>
      <c r="F96" s="5"/>
      <c r="G96" s="5"/>
    </row>
    <row r="97" spans="1:7" x14ac:dyDescent="0.25">
      <c r="A97" s="4"/>
      <c r="B97" s="4"/>
      <c r="C97" s="4"/>
      <c r="D97" s="4" t="s">
        <v>179</v>
      </c>
      <c r="E97" s="18" t="s">
        <v>180</v>
      </c>
      <c r="F97" s="5">
        <v>10000</v>
      </c>
      <c r="G97" s="5">
        <v>10000</v>
      </c>
    </row>
    <row r="98" spans="1:7" x14ac:dyDescent="0.25">
      <c r="A98" s="28"/>
      <c r="B98" s="28"/>
      <c r="C98" s="28" t="s">
        <v>181</v>
      </c>
      <c r="D98" s="28"/>
      <c r="E98" s="24" t="s">
        <v>182</v>
      </c>
      <c r="F98" s="23">
        <f>SUM(F99:F101,F106:F107)</f>
        <v>75000</v>
      </c>
      <c r="G98" s="23">
        <f>SUM(G99:G101,G106:G107)</f>
        <v>85000</v>
      </c>
    </row>
    <row r="99" spans="1:7" ht="30" x14ac:dyDescent="0.25">
      <c r="A99" s="4"/>
      <c r="B99" s="4"/>
      <c r="C99" s="4"/>
      <c r="D99" s="4" t="s">
        <v>183</v>
      </c>
      <c r="E99" s="2" t="s">
        <v>184</v>
      </c>
      <c r="F99" s="5">
        <v>6000</v>
      </c>
      <c r="G99" s="5">
        <v>16000</v>
      </c>
    </row>
    <row r="100" spans="1:7" x14ac:dyDescent="0.25">
      <c r="A100" s="4"/>
      <c r="B100" s="4"/>
      <c r="C100" s="4"/>
      <c r="D100" s="4" t="s">
        <v>185</v>
      </c>
      <c r="E100" s="18" t="s">
        <v>186</v>
      </c>
      <c r="F100" s="5"/>
      <c r="G100" s="5"/>
    </row>
    <row r="101" spans="1:7" x14ac:dyDescent="0.25">
      <c r="A101" s="33"/>
      <c r="B101" s="33"/>
      <c r="C101" s="33"/>
      <c r="D101" s="33" t="s">
        <v>187</v>
      </c>
      <c r="E101" s="34" t="s">
        <v>188</v>
      </c>
      <c r="F101" s="32">
        <v>27000</v>
      </c>
      <c r="G101" s="32">
        <v>27000</v>
      </c>
    </row>
    <row r="102" spans="1:7" x14ac:dyDescent="0.25">
      <c r="A102" s="39"/>
      <c r="B102" s="39"/>
      <c r="C102" s="39"/>
      <c r="D102" s="39"/>
      <c r="E102" s="39"/>
      <c r="F102" s="39"/>
      <c r="G102" s="39"/>
    </row>
    <row r="103" spans="1:7" x14ac:dyDescent="0.25">
      <c r="A103" s="39"/>
      <c r="B103" s="39"/>
      <c r="C103" s="39"/>
      <c r="D103" s="39"/>
      <c r="E103" s="39"/>
      <c r="F103" s="39"/>
      <c r="G103" s="39"/>
    </row>
    <row r="104" spans="1:7" ht="45" x14ac:dyDescent="0.25">
      <c r="A104" s="7" t="s">
        <v>451</v>
      </c>
      <c r="B104" s="13" t="s">
        <v>1</v>
      </c>
      <c r="C104" s="7" t="s">
        <v>2</v>
      </c>
      <c r="D104" s="8" t="s">
        <v>9</v>
      </c>
      <c r="E104" s="14" t="s">
        <v>3</v>
      </c>
      <c r="F104" s="15" t="s">
        <v>10</v>
      </c>
      <c r="G104" s="15" t="s">
        <v>454</v>
      </c>
    </row>
    <row r="105" spans="1:7" x14ac:dyDescent="0.25">
      <c r="A105" s="9" t="s">
        <v>11</v>
      </c>
      <c r="B105" s="9"/>
      <c r="C105" s="9"/>
      <c r="D105" s="9"/>
      <c r="E105" s="13" t="s">
        <v>437</v>
      </c>
      <c r="F105" s="11">
        <v>11316000</v>
      </c>
      <c r="G105" s="11">
        <v>6601000</v>
      </c>
    </row>
    <row r="106" spans="1:7" ht="30" x14ac:dyDescent="0.25">
      <c r="A106" s="4"/>
      <c r="B106" s="4"/>
      <c r="C106" s="4"/>
      <c r="D106" s="4" t="s">
        <v>189</v>
      </c>
      <c r="E106" s="2" t="s">
        <v>190</v>
      </c>
      <c r="F106" s="5">
        <v>7000</v>
      </c>
      <c r="G106" s="5">
        <v>7000</v>
      </c>
    </row>
    <row r="107" spans="1:7" x14ac:dyDescent="0.25">
      <c r="A107" s="4"/>
      <c r="B107" s="4"/>
      <c r="C107" s="4"/>
      <c r="D107" s="4" t="s">
        <v>191</v>
      </c>
      <c r="E107" s="2" t="s">
        <v>439</v>
      </c>
      <c r="F107" s="5">
        <v>35000</v>
      </c>
      <c r="G107" s="5">
        <v>35000</v>
      </c>
    </row>
    <row r="108" spans="1:7" ht="30" x14ac:dyDescent="0.25">
      <c r="A108" s="28"/>
      <c r="B108" s="28" t="s">
        <v>192</v>
      </c>
      <c r="C108" s="28"/>
      <c r="D108" s="28"/>
      <c r="E108" s="22" t="s">
        <v>193</v>
      </c>
      <c r="F108" s="23">
        <f>SUM(F109,F113,F117,F119,F122)</f>
        <v>227000</v>
      </c>
      <c r="G108" s="23">
        <f>SUM(G109,G113,G117,G119,G122,)</f>
        <v>366000</v>
      </c>
    </row>
    <row r="109" spans="1:7" ht="30" x14ac:dyDescent="0.25">
      <c r="A109" s="28"/>
      <c r="B109" s="28"/>
      <c r="C109" s="28" t="s">
        <v>194</v>
      </c>
      <c r="D109" s="28"/>
      <c r="E109" s="22" t="s">
        <v>195</v>
      </c>
      <c r="F109" s="23">
        <f>SUM(F110:F112)</f>
        <v>125000</v>
      </c>
      <c r="G109" s="23">
        <f>SUM(G110:G112)</f>
        <v>125000</v>
      </c>
    </row>
    <row r="110" spans="1:7" ht="30" x14ac:dyDescent="0.25">
      <c r="A110" s="4"/>
      <c r="B110" s="4"/>
      <c r="C110" s="4"/>
      <c r="D110" s="4" t="s">
        <v>196</v>
      </c>
      <c r="E110" s="2" t="s">
        <v>197</v>
      </c>
      <c r="F110" s="5">
        <v>105000</v>
      </c>
      <c r="G110" s="5">
        <v>105000</v>
      </c>
    </row>
    <row r="111" spans="1:7" x14ac:dyDescent="0.25">
      <c r="A111" s="4"/>
      <c r="B111" s="4"/>
      <c r="C111" s="4"/>
      <c r="D111" s="4" t="s">
        <v>198</v>
      </c>
      <c r="E111" s="2" t="s">
        <v>199</v>
      </c>
      <c r="F111" s="5">
        <v>10000</v>
      </c>
      <c r="G111" s="5">
        <v>10000</v>
      </c>
    </row>
    <row r="112" spans="1:7" x14ac:dyDescent="0.25">
      <c r="A112" s="4"/>
      <c r="B112" s="4"/>
      <c r="C112" s="4"/>
      <c r="D112" s="4" t="s">
        <v>200</v>
      </c>
      <c r="E112" s="2" t="s">
        <v>201</v>
      </c>
      <c r="F112" s="5">
        <v>10000</v>
      </c>
      <c r="G112" s="5">
        <v>10000</v>
      </c>
    </row>
    <row r="113" spans="1:7" x14ac:dyDescent="0.25">
      <c r="A113" s="28"/>
      <c r="B113" s="28"/>
      <c r="C113" s="28" t="s">
        <v>202</v>
      </c>
      <c r="D113" s="28"/>
      <c r="E113" s="24" t="s">
        <v>203</v>
      </c>
      <c r="F113" s="23">
        <f>SUM(F114:F116)</f>
        <v>7000</v>
      </c>
      <c r="G113" s="23">
        <f>SUM(G114:G116)</f>
        <v>12000</v>
      </c>
    </row>
    <row r="114" spans="1:7" ht="30" x14ac:dyDescent="0.25">
      <c r="A114" s="4"/>
      <c r="B114" s="4"/>
      <c r="C114" s="4"/>
      <c r="D114" s="4" t="s">
        <v>204</v>
      </c>
      <c r="E114" s="2" t="s">
        <v>205</v>
      </c>
      <c r="F114" s="5">
        <v>6000</v>
      </c>
      <c r="G114" s="5">
        <v>6000</v>
      </c>
    </row>
    <row r="115" spans="1:7" x14ac:dyDescent="0.25">
      <c r="A115" s="4"/>
      <c r="B115" s="4"/>
      <c r="C115" s="4"/>
      <c r="D115" s="4" t="s">
        <v>206</v>
      </c>
      <c r="E115" s="2" t="s">
        <v>207</v>
      </c>
      <c r="F115" s="5">
        <v>500</v>
      </c>
      <c r="G115" s="5">
        <v>1000</v>
      </c>
    </row>
    <row r="116" spans="1:7" x14ac:dyDescent="0.25">
      <c r="A116" s="4"/>
      <c r="B116" s="4"/>
      <c r="C116" s="4"/>
      <c r="D116" s="4" t="s">
        <v>208</v>
      </c>
      <c r="E116" s="2" t="s">
        <v>209</v>
      </c>
      <c r="F116" s="5">
        <v>500</v>
      </c>
      <c r="G116" s="5">
        <v>5000</v>
      </c>
    </row>
    <row r="117" spans="1:7" x14ac:dyDescent="0.25">
      <c r="A117" s="28"/>
      <c r="B117" s="28"/>
      <c r="C117" s="28" t="s">
        <v>210</v>
      </c>
      <c r="D117" s="28"/>
      <c r="E117" s="24" t="s">
        <v>211</v>
      </c>
      <c r="F117" s="23">
        <f>SUM(F118)</f>
        <v>75000</v>
      </c>
      <c r="G117" s="23">
        <f>SUM(G118)</f>
        <v>122000</v>
      </c>
    </row>
    <row r="118" spans="1:7" x14ac:dyDescent="0.25">
      <c r="A118" s="4"/>
      <c r="B118" s="4"/>
      <c r="C118" s="4"/>
      <c r="D118" s="4" t="s">
        <v>212</v>
      </c>
      <c r="E118" s="18" t="s">
        <v>211</v>
      </c>
      <c r="F118" s="5">
        <v>75000</v>
      </c>
      <c r="G118" s="5">
        <v>122000</v>
      </c>
    </row>
    <row r="119" spans="1:7" x14ac:dyDescent="0.25">
      <c r="A119" s="28"/>
      <c r="B119" s="28"/>
      <c r="C119" s="28" t="s">
        <v>213</v>
      </c>
      <c r="D119" s="28"/>
      <c r="E119" s="24" t="s">
        <v>214</v>
      </c>
      <c r="F119" s="23"/>
      <c r="G119" s="23"/>
    </row>
    <row r="120" spans="1:7" x14ac:dyDescent="0.25">
      <c r="A120" s="4"/>
      <c r="B120" s="4"/>
      <c r="C120" s="4"/>
      <c r="D120" s="4" t="s">
        <v>215</v>
      </c>
      <c r="E120" s="18" t="s">
        <v>216</v>
      </c>
      <c r="F120" s="5"/>
      <c r="G120" s="5"/>
    </row>
    <row r="121" spans="1:7" x14ac:dyDescent="0.25">
      <c r="A121" s="4"/>
      <c r="B121" s="4"/>
      <c r="C121" s="4"/>
      <c r="D121" s="4" t="s">
        <v>217</v>
      </c>
      <c r="E121" s="3" t="s">
        <v>218</v>
      </c>
      <c r="F121" s="5"/>
      <c r="G121" s="5"/>
    </row>
    <row r="122" spans="1:7" x14ac:dyDescent="0.25">
      <c r="A122" s="28"/>
      <c r="B122" s="28"/>
      <c r="C122" s="28" t="s">
        <v>219</v>
      </c>
      <c r="D122" s="28"/>
      <c r="E122" s="25" t="s">
        <v>193</v>
      </c>
      <c r="F122" s="23">
        <f>SUM(F123)</f>
        <v>20000</v>
      </c>
      <c r="G122" s="23">
        <f>SUM(G123)</f>
        <v>107000</v>
      </c>
    </row>
    <row r="123" spans="1:7" x14ac:dyDescent="0.25">
      <c r="A123" s="4"/>
      <c r="B123" s="4"/>
      <c r="C123" s="4"/>
      <c r="D123" s="4" t="s">
        <v>220</v>
      </c>
      <c r="E123" s="3" t="s">
        <v>193</v>
      </c>
      <c r="F123" s="5">
        <v>20000</v>
      </c>
      <c r="G123" s="5">
        <v>107000</v>
      </c>
    </row>
    <row r="124" spans="1:7" x14ac:dyDescent="0.25">
      <c r="A124" s="10" t="s">
        <v>221</v>
      </c>
      <c r="B124" s="10"/>
      <c r="C124" s="10"/>
      <c r="D124" s="10"/>
      <c r="E124" s="9" t="s">
        <v>222</v>
      </c>
      <c r="F124" s="11">
        <v>335000</v>
      </c>
      <c r="G124" s="11">
        <f>SUM(G125,G130,G140)</f>
        <v>210000</v>
      </c>
    </row>
    <row r="125" spans="1:7" ht="30" x14ac:dyDescent="0.25">
      <c r="A125" s="28"/>
      <c r="B125" s="28" t="s">
        <v>223</v>
      </c>
      <c r="C125" s="28"/>
      <c r="D125" s="28"/>
      <c r="E125" s="26" t="s">
        <v>224</v>
      </c>
      <c r="F125" s="23">
        <f>SUM(F126)</f>
        <v>5000</v>
      </c>
      <c r="G125" s="23">
        <f>SUM(G126)</f>
        <v>0</v>
      </c>
    </row>
    <row r="126" spans="1:7" ht="30" x14ac:dyDescent="0.25">
      <c r="A126" s="4"/>
      <c r="B126" s="4"/>
      <c r="C126" s="4"/>
      <c r="D126" s="4" t="s">
        <v>225</v>
      </c>
      <c r="E126" s="16" t="s">
        <v>226</v>
      </c>
      <c r="F126" s="5">
        <v>5000</v>
      </c>
      <c r="G126" s="5"/>
    </row>
    <row r="127" spans="1:7" ht="30" x14ac:dyDescent="0.25">
      <c r="A127" s="28"/>
      <c r="B127" s="28"/>
      <c r="C127" s="28" t="s">
        <v>227</v>
      </c>
      <c r="D127" s="28"/>
      <c r="E127" s="26" t="s">
        <v>228</v>
      </c>
      <c r="F127" s="23">
        <f>SUM(F128:F129)</f>
        <v>0</v>
      </c>
      <c r="G127" s="23">
        <f>SUM(G128:G129)</f>
        <v>0</v>
      </c>
    </row>
    <row r="128" spans="1:7" ht="30" x14ac:dyDescent="0.25">
      <c r="A128" s="4"/>
      <c r="B128" s="4"/>
      <c r="C128" s="4"/>
      <c r="D128" s="4" t="s">
        <v>229</v>
      </c>
      <c r="E128" s="16" t="s">
        <v>230</v>
      </c>
      <c r="F128" s="5"/>
      <c r="G128" s="5"/>
    </row>
    <row r="129" spans="1:7" ht="30" x14ac:dyDescent="0.25">
      <c r="A129" s="4"/>
      <c r="B129" s="4"/>
      <c r="C129" s="4"/>
      <c r="D129" s="4" t="s">
        <v>231</v>
      </c>
      <c r="E129" s="16" t="s">
        <v>232</v>
      </c>
      <c r="F129" s="5"/>
      <c r="G129" s="5"/>
    </row>
    <row r="130" spans="1:7" x14ac:dyDescent="0.25">
      <c r="A130" s="28"/>
      <c r="B130" s="28" t="s">
        <v>233</v>
      </c>
      <c r="C130" s="28"/>
      <c r="D130" s="28"/>
      <c r="E130" s="26" t="s">
        <v>234</v>
      </c>
      <c r="F130" s="23">
        <f>SUM(F131,F138)</f>
        <v>300000</v>
      </c>
      <c r="G130" s="23">
        <f>SUM(G131,G138)</f>
        <v>180000</v>
      </c>
    </row>
    <row r="131" spans="1:7" ht="45" x14ac:dyDescent="0.25">
      <c r="A131" s="28"/>
      <c r="B131" s="28"/>
      <c r="C131" s="28" t="s">
        <v>235</v>
      </c>
      <c r="D131" s="28"/>
      <c r="E131" s="22" t="s">
        <v>236</v>
      </c>
      <c r="F131" s="23">
        <f>SUM(F132)</f>
        <v>235000</v>
      </c>
      <c r="G131" s="23">
        <f>SUM(G132)</f>
        <v>117000</v>
      </c>
    </row>
    <row r="132" spans="1:7" ht="45" x14ac:dyDescent="0.25">
      <c r="A132" s="4"/>
      <c r="B132" s="4"/>
      <c r="C132" s="4"/>
      <c r="D132" s="4" t="s">
        <v>237</v>
      </c>
      <c r="E132" s="16" t="s">
        <v>236</v>
      </c>
      <c r="F132" s="5">
        <v>235000</v>
      </c>
      <c r="G132" s="5">
        <v>117000</v>
      </c>
    </row>
    <row r="133" spans="1:7" x14ac:dyDescent="0.25">
      <c r="A133" s="39"/>
      <c r="B133" s="39"/>
      <c r="C133" s="39"/>
      <c r="D133" s="39"/>
      <c r="E133" s="39"/>
      <c r="F133" s="39"/>
      <c r="G133" s="39"/>
    </row>
    <row r="134" spans="1:7" x14ac:dyDescent="0.25">
      <c r="A134" s="39"/>
      <c r="B134" s="39"/>
      <c r="C134" s="39"/>
      <c r="D134" s="39"/>
      <c r="E134" s="39"/>
      <c r="F134" s="39"/>
      <c r="G134" s="39"/>
    </row>
    <row r="135" spans="1:7" x14ac:dyDescent="0.25">
      <c r="A135" s="39"/>
      <c r="B135" s="39"/>
      <c r="C135" s="39"/>
      <c r="D135" s="39"/>
      <c r="E135" s="39"/>
      <c r="F135" s="39"/>
      <c r="G135" s="39"/>
    </row>
    <row r="136" spans="1:7" ht="45" x14ac:dyDescent="0.25">
      <c r="A136" s="7" t="s">
        <v>451</v>
      </c>
      <c r="B136" s="13" t="s">
        <v>1</v>
      </c>
      <c r="C136" s="7" t="s">
        <v>2</v>
      </c>
      <c r="D136" s="8" t="s">
        <v>9</v>
      </c>
      <c r="E136" s="14" t="s">
        <v>3</v>
      </c>
      <c r="F136" s="15" t="s">
        <v>10</v>
      </c>
      <c r="G136" s="15" t="s">
        <v>454</v>
      </c>
    </row>
    <row r="137" spans="1:7" x14ac:dyDescent="0.25">
      <c r="A137" s="9" t="s">
        <v>11</v>
      </c>
      <c r="B137" s="9"/>
      <c r="C137" s="9"/>
      <c r="D137" s="9"/>
      <c r="E137" s="13" t="s">
        <v>437</v>
      </c>
      <c r="F137" s="11">
        <v>11316000</v>
      </c>
      <c r="G137" s="11">
        <v>6601000</v>
      </c>
    </row>
    <row r="138" spans="1:7" ht="30" x14ac:dyDescent="0.25">
      <c r="A138" s="28"/>
      <c r="B138" s="28"/>
      <c r="C138" s="28" t="s">
        <v>238</v>
      </c>
      <c r="D138" s="28"/>
      <c r="E138" s="26" t="s">
        <v>239</v>
      </c>
      <c r="F138" s="23">
        <f>SUM(F139)</f>
        <v>65000</v>
      </c>
      <c r="G138" s="23">
        <f>SUM(G139)</f>
        <v>63000</v>
      </c>
    </row>
    <row r="139" spans="1:7" ht="30" x14ac:dyDescent="0.25">
      <c r="A139" s="4"/>
      <c r="B139" s="4"/>
      <c r="C139" s="4"/>
      <c r="D139" s="4" t="s">
        <v>240</v>
      </c>
      <c r="E139" s="16" t="s">
        <v>241</v>
      </c>
      <c r="F139" s="5">
        <v>65000</v>
      </c>
      <c r="G139" s="5">
        <v>63000</v>
      </c>
    </row>
    <row r="140" spans="1:7" x14ac:dyDescent="0.25">
      <c r="A140" s="28"/>
      <c r="B140" s="28" t="s">
        <v>242</v>
      </c>
      <c r="C140" s="28"/>
      <c r="D140" s="28"/>
      <c r="E140" s="25" t="s">
        <v>243</v>
      </c>
      <c r="F140" s="23">
        <f>SUM(F141,F144)</f>
        <v>30000</v>
      </c>
      <c r="G140" s="23">
        <f>SUM(G141,G144)</f>
        <v>30000</v>
      </c>
    </row>
    <row r="141" spans="1:7" ht="30" x14ac:dyDescent="0.25">
      <c r="A141" s="28"/>
      <c r="B141" s="28"/>
      <c r="C141" s="28" t="s">
        <v>244</v>
      </c>
      <c r="D141" s="28"/>
      <c r="E141" s="26" t="s">
        <v>245</v>
      </c>
      <c r="F141" s="23">
        <f>SUM(F142:F143)</f>
        <v>15000</v>
      </c>
      <c r="G141" s="23">
        <f>SUM(G142:G143)</f>
        <v>15000</v>
      </c>
    </row>
    <row r="142" spans="1:7" x14ac:dyDescent="0.25">
      <c r="A142" s="4"/>
      <c r="B142" s="4"/>
      <c r="C142" s="4"/>
      <c r="D142" s="4" t="s">
        <v>246</v>
      </c>
      <c r="E142" s="3" t="s">
        <v>247</v>
      </c>
      <c r="F142" s="5">
        <v>5000</v>
      </c>
      <c r="G142" s="5">
        <v>10000</v>
      </c>
    </row>
    <row r="143" spans="1:7" x14ac:dyDescent="0.25">
      <c r="A143" s="4"/>
      <c r="B143" s="4"/>
      <c r="C143" s="4"/>
      <c r="D143" s="4" t="s">
        <v>248</v>
      </c>
      <c r="E143" s="3" t="s">
        <v>249</v>
      </c>
      <c r="F143" s="5">
        <v>10000</v>
      </c>
      <c r="G143" s="5">
        <v>5000</v>
      </c>
    </row>
    <row r="144" spans="1:7" ht="30" x14ac:dyDescent="0.25">
      <c r="A144" s="28"/>
      <c r="B144" s="28"/>
      <c r="C144" s="28" t="s">
        <v>250</v>
      </c>
      <c r="D144" s="28"/>
      <c r="E144" s="26" t="s">
        <v>251</v>
      </c>
      <c r="F144" s="23">
        <f>SUM(F145)</f>
        <v>15000</v>
      </c>
      <c r="G144" s="23">
        <f>SUM(G145)</f>
        <v>15000</v>
      </c>
    </row>
    <row r="145" spans="1:7" ht="30" x14ac:dyDescent="0.25">
      <c r="A145" s="4"/>
      <c r="B145" s="4"/>
      <c r="C145" s="4"/>
      <c r="D145" s="4" t="s">
        <v>252</v>
      </c>
      <c r="E145" s="16" t="s">
        <v>251</v>
      </c>
      <c r="F145" s="5">
        <v>15000</v>
      </c>
      <c r="G145" s="5">
        <v>15000</v>
      </c>
    </row>
    <row r="146" spans="1:7" x14ac:dyDescent="0.25">
      <c r="A146" s="10" t="s">
        <v>253</v>
      </c>
      <c r="B146" s="10"/>
      <c r="C146" s="10"/>
      <c r="D146" s="10"/>
      <c r="E146" s="9" t="s">
        <v>254</v>
      </c>
      <c r="F146" s="11">
        <f>SUM(F147)</f>
        <v>100000</v>
      </c>
      <c r="G146" s="11">
        <f>SUM(G147)</f>
        <v>5000</v>
      </c>
    </row>
    <row r="147" spans="1:7" ht="45" x14ac:dyDescent="0.25">
      <c r="A147" s="4"/>
      <c r="B147" s="4"/>
      <c r="C147" s="4" t="s">
        <v>255</v>
      </c>
      <c r="D147" s="4"/>
      <c r="E147" s="16" t="s">
        <v>440</v>
      </c>
      <c r="F147" s="5">
        <v>100000</v>
      </c>
      <c r="G147" s="5">
        <v>5000</v>
      </c>
    </row>
    <row r="148" spans="1:7" x14ac:dyDescent="0.25">
      <c r="A148" s="10" t="s">
        <v>256</v>
      </c>
      <c r="B148" s="10"/>
      <c r="C148" s="10"/>
      <c r="D148" s="10"/>
      <c r="E148" s="13" t="s">
        <v>257</v>
      </c>
      <c r="F148" s="11">
        <v>94000</v>
      </c>
      <c r="G148" s="11">
        <f>SUM(G149)</f>
        <v>353000</v>
      </c>
    </row>
    <row r="149" spans="1:7" x14ac:dyDescent="0.25">
      <c r="A149" s="28"/>
      <c r="B149" s="28" t="s">
        <v>258</v>
      </c>
      <c r="C149" s="28"/>
      <c r="D149" s="28"/>
      <c r="E149" s="25" t="s">
        <v>259</v>
      </c>
      <c r="F149" s="23">
        <f>SUM(F150)</f>
        <v>94000</v>
      </c>
      <c r="G149" s="23">
        <f>SUM(G150)</f>
        <v>353000</v>
      </c>
    </row>
    <row r="150" spans="1:7" ht="30" x14ac:dyDescent="0.25">
      <c r="A150" s="28"/>
      <c r="B150" s="28"/>
      <c r="C150" s="28" t="s">
        <v>260</v>
      </c>
      <c r="D150" s="28"/>
      <c r="E150" s="26" t="s">
        <v>261</v>
      </c>
      <c r="F150" s="23">
        <f>SUM(F151:F152,F153)</f>
        <v>94000</v>
      </c>
      <c r="G150" s="23">
        <f>SUM(G151:G152,G153)</f>
        <v>353000</v>
      </c>
    </row>
    <row r="151" spans="1:7" x14ac:dyDescent="0.25">
      <c r="A151" s="4"/>
      <c r="B151" s="4"/>
      <c r="C151" s="4"/>
      <c r="D151" s="4" t="s">
        <v>262</v>
      </c>
      <c r="E151" s="16" t="s">
        <v>263</v>
      </c>
      <c r="F151" s="5">
        <v>20000</v>
      </c>
      <c r="G151" s="5">
        <v>45000</v>
      </c>
    </row>
    <row r="152" spans="1:7" ht="30" x14ac:dyDescent="0.25">
      <c r="A152" s="4"/>
      <c r="B152" s="4"/>
      <c r="C152" s="4"/>
      <c r="D152" s="4" t="s">
        <v>264</v>
      </c>
      <c r="E152" s="16" t="s">
        <v>441</v>
      </c>
      <c r="F152" s="5">
        <v>70000</v>
      </c>
      <c r="G152" s="5">
        <v>15500</v>
      </c>
    </row>
    <row r="153" spans="1:7" ht="30" x14ac:dyDescent="0.25">
      <c r="A153" s="17"/>
      <c r="B153" s="17"/>
      <c r="C153" s="17"/>
      <c r="D153" s="17" t="s">
        <v>265</v>
      </c>
      <c r="E153" s="16" t="s">
        <v>266</v>
      </c>
      <c r="F153" s="5">
        <v>4000</v>
      </c>
      <c r="G153" s="5">
        <v>292500</v>
      </c>
    </row>
    <row r="154" spans="1:7" ht="30" x14ac:dyDescent="0.25">
      <c r="A154" s="21"/>
      <c r="B154" s="21"/>
      <c r="C154" s="21" t="s">
        <v>267</v>
      </c>
      <c r="D154" s="21"/>
      <c r="E154" s="26" t="s">
        <v>268</v>
      </c>
      <c r="F154" s="23"/>
      <c r="G154" s="23"/>
    </row>
    <row r="155" spans="1:7" x14ac:dyDescent="0.25">
      <c r="A155" s="15" t="s">
        <v>269</v>
      </c>
      <c r="B155" s="15"/>
      <c r="C155" s="15"/>
      <c r="D155" s="15"/>
      <c r="E155" s="9" t="s">
        <v>270</v>
      </c>
      <c r="F155" s="11">
        <f>SUM(F179,F176,F171,F157)</f>
        <v>1320000</v>
      </c>
      <c r="G155" s="11">
        <v>1095000</v>
      </c>
    </row>
    <row r="156" spans="1:7" x14ac:dyDescent="0.25">
      <c r="A156" s="21"/>
      <c r="B156" s="21" t="s">
        <v>271</v>
      </c>
      <c r="C156" s="21"/>
      <c r="D156" s="21"/>
      <c r="E156" s="25" t="s">
        <v>4</v>
      </c>
      <c r="F156" s="23">
        <f>SUM(F157)</f>
        <v>670000</v>
      </c>
      <c r="G156" s="23">
        <f>SUM(G157)</f>
        <v>720000</v>
      </c>
    </row>
    <row r="157" spans="1:7" x14ac:dyDescent="0.25">
      <c r="A157" s="21"/>
      <c r="B157" s="21"/>
      <c r="C157" s="21" t="s">
        <v>272</v>
      </c>
      <c r="D157" s="21"/>
      <c r="E157" s="25" t="s">
        <v>273</v>
      </c>
      <c r="F157" s="23">
        <f>SUM(F158:F163,F168:F170)</f>
        <v>670000</v>
      </c>
      <c r="G157" s="23">
        <f>SUM(G158:G163,G168:G170)</f>
        <v>720000</v>
      </c>
    </row>
    <row r="158" spans="1:7" ht="30" x14ac:dyDescent="0.25">
      <c r="A158" s="17"/>
      <c r="B158" s="17"/>
      <c r="C158" s="17"/>
      <c r="D158" s="17" t="s">
        <v>274</v>
      </c>
      <c r="E158" s="16" t="s">
        <v>275</v>
      </c>
      <c r="F158" s="5">
        <v>50000</v>
      </c>
      <c r="G158" s="5">
        <v>20000</v>
      </c>
    </row>
    <row r="159" spans="1:7" ht="30" x14ac:dyDescent="0.25">
      <c r="A159" s="17"/>
      <c r="B159" s="17"/>
      <c r="C159" s="17"/>
      <c r="D159" s="17" t="s">
        <v>276</v>
      </c>
      <c r="E159" s="16" t="s">
        <v>277</v>
      </c>
      <c r="F159" s="5"/>
      <c r="G159" s="5"/>
    </row>
    <row r="160" spans="1:7" ht="30" x14ac:dyDescent="0.25">
      <c r="A160" s="17"/>
      <c r="B160" s="17"/>
      <c r="C160" s="17"/>
      <c r="D160" s="17" t="s">
        <v>278</v>
      </c>
      <c r="E160" s="16" t="s">
        <v>279</v>
      </c>
      <c r="F160" s="5"/>
      <c r="G160" s="5"/>
    </row>
    <row r="161" spans="1:7" x14ac:dyDescent="0.25">
      <c r="A161" s="17"/>
      <c r="B161" s="17"/>
      <c r="C161" s="17"/>
      <c r="D161" s="17" t="s">
        <v>280</v>
      </c>
      <c r="E161" s="16" t="s">
        <v>281</v>
      </c>
      <c r="F161" s="5">
        <v>15000</v>
      </c>
      <c r="G161" s="5">
        <v>15000</v>
      </c>
    </row>
    <row r="162" spans="1:7" ht="30" x14ac:dyDescent="0.25">
      <c r="A162" s="17"/>
      <c r="B162" s="17"/>
      <c r="C162" s="17"/>
      <c r="D162" s="17" t="s">
        <v>282</v>
      </c>
      <c r="E162" s="16" t="s">
        <v>283</v>
      </c>
      <c r="F162" s="5">
        <v>50000</v>
      </c>
      <c r="G162" s="5">
        <v>50000</v>
      </c>
    </row>
    <row r="163" spans="1:7" ht="30" x14ac:dyDescent="0.25">
      <c r="A163" s="17"/>
      <c r="B163" s="17"/>
      <c r="C163" s="17"/>
      <c r="D163" s="17" t="s">
        <v>284</v>
      </c>
      <c r="E163" s="16" t="s">
        <v>285</v>
      </c>
      <c r="F163" s="5">
        <v>35000</v>
      </c>
      <c r="G163" s="5">
        <v>35000</v>
      </c>
    </row>
    <row r="164" spans="1:7" x14ac:dyDescent="0.25">
      <c r="A164" s="39"/>
      <c r="B164" s="39"/>
      <c r="C164" s="39"/>
      <c r="D164" s="39"/>
      <c r="E164" s="39"/>
      <c r="F164" s="39"/>
      <c r="G164" s="39"/>
    </row>
    <row r="165" spans="1:7" x14ac:dyDescent="0.25">
      <c r="A165" s="39"/>
      <c r="B165" s="39"/>
      <c r="C165" s="39"/>
      <c r="D165" s="39"/>
      <c r="E165" s="39"/>
      <c r="F165" s="39"/>
      <c r="G165" s="39"/>
    </row>
    <row r="166" spans="1:7" ht="45" x14ac:dyDescent="0.25">
      <c r="A166" s="7" t="s">
        <v>451</v>
      </c>
      <c r="B166" s="13" t="s">
        <v>1</v>
      </c>
      <c r="C166" s="7" t="s">
        <v>2</v>
      </c>
      <c r="D166" s="8" t="s">
        <v>9</v>
      </c>
      <c r="E166" s="14" t="s">
        <v>3</v>
      </c>
      <c r="F166" s="15" t="s">
        <v>10</v>
      </c>
      <c r="G166" s="15" t="s">
        <v>454</v>
      </c>
    </row>
    <row r="167" spans="1:7" x14ac:dyDescent="0.25">
      <c r="A167" s="9" t="s">
        <v>11</v>
      </c>
      <c r="B167" s="9"/>
      <c r="C167" s="9"/>
      <c r="D167" s="9"/>
      <c r="E167" s="13" t="s">
        <v>437</v>
      </c>
      <c r="F167" s="11">
        <v>11316000</v>
      </c>
      <c r="G167" s="11">
        <v>6601000</v>
      </c>
    </row>
    <row r="168" spans="1:7" x14ac:dyDescent="0.25">
      <c r="A168" s="17"/>
      <c r="B168" s="17"/>
      <c r="C168" s="17"/>
      <c r="D168" s="17" t="s">
        <v>286</v>
      </c>
      <c r="E168" s="3" t="s">
        <v>442</v>
      </c>
      <c r="F168" s="5">
        <v>10000</v>
      </c>
      <c r="G168" s="5">
        <v>10000</v>
      </c>
    </row>
    <row r="169" spans="1:7" ht="30" x14ac:dyDescent="0.25">
      <c r="A169" s="17"/>
      <c r="B169" s="17"/>
      <c r="C169" s="17"/>
      <c r="D169" s="17" t="s">
        <v>287</v>
      </c>
      <c r="E169" s="16" t="s">
        <v>288</v>
      </c>
      <c r="F169" s="5">
        <v>495000</v>
      </c>
      <c r="G169" s="5">
        <v>580000</v>
      </c>
    </row>
    <row r="170" spans="1:7" x14ac:dyDescent="0.25">
      <c r="A170" s="17"/>
      <c r="B170" s="17"/>
      <c r="C170" s="17"/>
      <c r="D170" s="17">
        <v>38120</v>
      </c>
      <c r="E170" s="3" t="s">
        <v>289</v>
      </c>
      <c r="F170" s="5">
        <v>15000</v>
      </c>
      <c r="G170" s="5">
        <v>10000</v>
      </c>
    </row>
    <row r="171" spans="1:7" x14ac:dyDescent="0.25">
      <c r="A171" s="21"/>
      <c r="B171" s="21" t="s">
        <v>290</v>
      </c>
      <c r="C171" s="21"/>
      <c r="D171" s="21"/>
      <c r="E171" s="25" t="s">
        <v>5</v>
      </c>
      <c r="F171" s="23">
        <f>SUM(F172:F173)</f>
        <v>500000</v>
      </c>
      <c r="G171" s="23">
        <f>SUM(G172:G173)</f>
        <v>375000</v>
      </c>
    </row>
    <row r="172" spans="1:7" x14ac:dyDescent="0.25">
      <c r="A172" s="21"/>
      <c r="B172" s="21"/>
      <c r="C172" s="21">
        <v>3821</v>
      </c>
      <c r="D172" s="21"/>
      <c r="E172" s="26" t="s">
        <v>291</v>
      </c>
      <c r="F172" s="23">
        <v>125000</v>
      </c>
      <c r="G172" s="23">
        <v>0</v>
      </c>
    </row>
    <row r="173" spans="1:7" ht="30" x14ac:dyDescent="0.25">
      <c r="A173" s="21"/>
      <c r="B173" s="21"/>
      <c r="C173" s="21">
        <v>3822</v>
      </c>
      <c r="D173" s="21"/>
      <c r="E173" s="26" t="s">
        <v>292</v>
      </c>
      <c r="F173" s="23">
        <f>SUM(F174:F175)</f>
        <v>375000</v>
      </c>
      <c r="G173" s="23">
        <f>SUM(G174:G175)</f>
        <v>375000</v>
      </c>
    </row>
    <row r="174" spans="1:7" x14ac:dyDescent="0.25">
      <c r="A174" s="17"/>
      <c r="B174" s="17"/>
      <c r="C174" s="17"/>
      <c r="D174" s="17">
        <v>38220</v>
      </c>
      <c r="E174" s="3" t="s">
        <v>293</v>
      </c>
      <c r="F174" s="5">
        <v>25000</v>
      </c>
      <c r="G174" s="5">
        <v>25000</v>
      </c>
    </row>
    <row r="175" spans="1:7" ht="30" x14ac:dyDescent="0.25">
      <c r="A175" s="17"/>
      <c r="B175" s="17"/>
      <c r="C175" s="17"/>
      <c r="D175" s="17">
        <v>38221</v>
      </c>
      <c r="E175" s="16" t="s">
        <v>294</v>
      </c>
      <c r="F175" s="5">
        <v>350000</v>
      </c>
      <c r="G175" s="5">
        <v>350000</v>
      </c>
    </row>
    <row r="176" spans="1:7" x14ac:dyDescent="0.25">
      <c r="A176" s="21"/>
      <c r="B176" s="21" t="s">
        <v>295</v>
      </c>
      <c r="C176" s="21"/>
      <c r="D176" s="21"/>
      <c r="E176" s="26" t="s">
        <v>296</v>
      </c>
      <c r="F176" s="23">
        <f>SUM(F177)</f>
        <v>150000</v>
      </c>
      <c r="G176" s="23">
        <f>SUM(G177)</f>
        <v>0</v>
      </c>
    </row>
    <row r="177" spans="1:7" ht="30" x14ac:dyDescent="0.25">
      <c r="A177" s="21"/>
      <c r="B177" s="21"/>
      <c r="C177" s="21" t="s">
        <v>297</v>
      </c>
      <c r="D177" s="21"/>
      <c r="E177" s="26" t="s">
        <v>298</v>
      </c>
      <c r="F177" s="23">
        <v>150000</v>
      </c>
      <c r="G177" s="23">
        <f>SUM(G178)</f>
        <v>0</v>
      </c>
    </row>
    <row r="178" spans="1:7" ht="30" x14ac:dyDescent="0.25">
      <c r="A178" s="17"/>
      <c r="B178" s="17"/>
      <c r="C178" s="17"/>
      <c r="D178" s="17" t="s">
        <v>299</v>
      </c>
      <c r="E178" s="16" t="s">
        <v>300</v>
      </c>
      <c r="F178" s="5">
        <v>150000</v>
      </c>
      <c r="G178" s="5">
        <v>0</v>
      </c>
    </row>
    <row r="179" spans="1:7" x14ac:dyDescent="0.25">
      <c r="A179" s="28"/>
      <c r="B179" s="28" t="s">
        <v>301</v>
      </c>
      <c r="C179" s="28"/>
      <c r="D179" s="28"/>
      <c r="E179" s="29" t="s">
        <v>302</v>
      </c>
      <c r="F179" s="23"/>
      <c r="G179" s="23"/>
    </row>
    <row r="180" spans="1:7" x14ac:dyDescent="0.25">
      <c r="A180" s="28"/>
      <c r="B180" s="28"/>
      <c r="C180" s="28" t="s">
        <v>303</v>
      </c>
      <c r="D180" s="28"/>
      <c r="E180" s="29" t="s">
        <v>304</v>
      </c>
      <c r="F180" s="23"/>
      <c r="G180" s="23"/>
    </row>
    <row r="181" spans="1:7" x14ac:dyDescent="0.25">
      <c r="A181" s="4"/>
      <c r="B181" s="4"/>
      <c r="C181" s="4"/>
      <c r="D181" s="4" t="s">
        <v>305</v>
      </c>
      <c r="E181" s="6" t="s">
        <v>304</v>
      </c>
      <c r="F181" s="5"/>
      <c r="G181" s="5"/>
    </row>
    <row r="182" spans="1:7" ht="30" x14ac:dyDescent="0.25">
      <c r="A182" s="10">
        <v>4</v>
      </c>
      <c r="B182" s="10"/>
      <c r="C182" s="10"/>
      <c r="D182" s="10"/>
      <c r="E182" s="12" t="s">
        <v>306</v>
      </c>
      <c r="F182" s="11">
        <v>4500000</v>
      </c>
      <c r="G182" s="11">
        <v>565000</v>
      </c>
    </row>
    <row r="183" spans="1:7" ht="30" x14ac:dyDescent="0.25">
      <c r="A183" s="10">
        <v>41</v>
      </c>
      <c r="B183" s="10"/>
      <c r="C183" s="10"/>
      <c r="D183" s="10"/>
      <c r="E183" s="12" t="s">
        <v>307</v>
      </c>
      <c r="F183" s="11">
        <v>0</v>
      </c>
      <c r="G183" s="11">
        <v>0</v>
      </c>
    </row>
    <row r="184" spans="1:7" ht="30" x14ac:dyDescent="0.25">
      <c r="A184" s="28"/>
      <c r="B184" s="28">
        <v>411</v>
      </c>
      <c r="C184" s="28"/>
      <c r="D184" s="28"/>
      <c r="E184" s="29" t="s">
        <v>308</v>
      </c>
      <c r="F184" s="23"/>
      <c r="G184" s="23"/>
    </row>
    <row r="185" spans="1:7" x14ac:dyDescent="0.25">
      <c r="A185" s="28"/>
      <c r="B185" s="28"/>
      <c r="C185" s="28">
        <v>4111</v>
      </c>
      <c r="D185" s="28"/>
      <c r="E185" s="28" t="s">
        <v>6</v>
      </c>
      <c r="F185" s="23"/>
      <c r="G185" s="23"/>
    </row>
    <row r="186" spans="1:7" x14ac:dyDescent="0.25">
      <c r="A186" s="4"/>
      <c r="B186" s="4"/>
      <c r="C186" s="4"/>
      <c r="D186" s="4">
        <v>41111</v>
      </c>
      <c r="E186" s="4" t="s">
        <v>309</v>
      </c>
      <c r="F186" s="5"/>
      <c r="G186" s="5"/>
    </row>
    <row r="187" spans="1:7" x14ac:dyDescent="0.25">
      <c r="A187" s="4"/>
      <c r="B187" s="4"/>
      <c r="C187" s="4"/>
      <c r="D187" s="4">
        <v>41112</v>
      </c>
      <c r="E187" s="4" t="s">
        <v>7</v>
      </c>
      <c r="F187" s="5"/>
      <c r="G187" s="5"/>
    </row>
    <row r="188" spans="1:7" x14ac:dyDescent="0.25">
      <c r="A188" s="4"/>
      <c r="B188" s="4"/>
      <c r="C188" s="4"/>
      <c r="D188" s="4">
        <v>41113</v>
      </c>
      <c r="E188" s="4" t="s">
        <v>8</v>
      </c>
      <c r="F188" s="5"/>
      <c r="G188" s="5"/>
    </row>
    <row r="189" spans="1:7" x14ac:dyDescent="0.25">
      <c r="A189" s="4"/>
      <c r="B189" s="4"/>
      <c r="C189" s="4"/>
      <c r="D189" s="4">
        <v>41121</v>
      </c>
      <c r="E189" s="6" t="s">
        <v>310</v>
      </c>
      <c r="F189" s="5"/>
      <c r="G189" s="5"/>
    </row>
    <row r="190" spans="1:7" x14ac:dyDescent="0.25">
      <c r="A190" s="28"/>
      <c r="B190" s="28" t="s">
        <v>311</v>
      </c>
      <c r="C190" s="28"/>
      <c r="D190" s="28"/>
      <c r="E190" s="28" t="s">
        <v>312</v>
      </c>
      <c r="F190" s="23"/>
      <c r="G190" s="23"/>
    </row>
    <row r="191" spans="1:7" x14ac:dyDescent="0.25">
      <c r="A191" s="28"/>
      <c r="B191" s="28"/>
      <c r="C191" s="28" t="s">
        <v>313</v>
      </c>
      <c r="D191" s="28"/>
      <c r="E191" s="28" t="s">
        <v>314</v>
      </c>
      <c r="F191" s="23"/>
      <c r="G191" s="23"/>
    </row>
    <row r="192" spans="1:7" x14ac:dyDescent="0.25">
      <c r="A192" s="4"/>
      <c r="B192" s="4"/>
      <c r="C192" s="4"/>
      <c r="D192" s="4" t="s">
        <v>315</v>
      </c>
      <c r="E192" s="4" t="s">
        <v>314</v>
      </c>
      <c r="F192" s="5"/>
      <c r="G192" s="5"/>
    </row>
    <row r="193" spans="1:7" x14ac:dyDescent="0.25">
      <c r="A193" s="28"/>
      <c r="B193" s="28"/>
      <c r="C193" s="28" t="s">
        <v>316</v>
      </c>
      <c r="D193" s="28"/>
      <c r="E193" s="29" t="s">
        <v>317</v>
      </c>
      <c r="F193" s="23"/>
      <c r="G193" s="23"/>
    </row>
    <row r="194" spans="1:7" x14ac:dyDescent="0.25">
      <c r="A194" s="4"/>
      <c r="B194" s="4"/>
      <c r="C194" s="4"/>
      <c r="D194" s="4" t="s">
        <v>318</v>
      </c>
      <c r="E194" s="6" t="s">
        <v>319</v>
      </c>
      <c r="F194" s="5"/>
      <c r="G194" s="5"/>
    </row>
    <row r="195" spans="1:7" ht="30" x14ac:dyDescent="0.25">
      <c r="A195" s="10" t="s">
        <v>320</v>
      </c>
      <c r="B195" s="10"/>
      <c r="C195" s="10"/>
      <c r="D195" s="10"/>
      <c r="E195" s="12" t="s">
        <v>321</v>
      </c>
      <c r="F195" s="11">
        <v>4500000</v>
      </c>
      <c r="G195" s="11">
        <v>565000</v>
      </c>
    </row>
    <row r="196" spans="1:7" x14ac:dyDescent="0.25">
      <c r="A196" s="28"/>
      <c r="B196" s="28" t="s">
        <v>322</v>
      </c>
      <c r="C196" s="28"/>
      <c r="D196" s="28"/>
      <c r="E196" s="28" t="s">
        <v>323</v>
      </c>
      <c r="F196" s="23">
        <f>SUM(F197,F201,F212,F218,)</f>
        <v>3600000</v>
      </c>
      <c r="G196" s="23"/>
    </row>
    <row r="197" spans="1:7" x14ac:dyDescent="0.25">
      <c r="A197" s="28"/>
      <c r="B197" s="28"/>
      <c r="C197" s="28" t="s">
        <v>324</v>
      </c>
      <c r="D197" s="28"/>
      <c r="E197" s="28" t="s">
        <v>325</v>
      </c>
      <c r="F197" s="23"/>
      <c r="G197" s="23"/>
    </row>
    <row r="198" spans="1:7" x14ac:dyDescent="0.25">
      <c r="A198" s="4"/>
      <c r="B198" s="4"/>
      <c r="C198" s="4"/>
      <c r="D198" s="4" t="s">
        <v>326</v>
      </c>
      <c r="E198" s="6" t="s">
        <v>327</v>
      </c>
      <c r="F198" s="5"/>
      <c r="G198" s="5"/>
    </row>
    <row r="199" spans="1:7" ht="30" x14ac:dyDescent="0.25">
      <c r="A199" s="4"/>
      <c r="B199" s="4"/>
      <c r="C199" s="4"/>
      <c r="D199" s="4" t="s">
        <v>328</v>
      </c>
      <c r="E199" s="6" t="s">
        <v>329</v>
      </c>
      <c r="F199" s="5">
        <v>1500000</v>
      </c>
      <c r="G199" s="5"/>
    </row>
    <row r="200" spans="1:7" x14ac:dyDescent="0.25">
      <c r="A200" s="4"/>
      <c r="B200" s="4"/>
      <c r="C200" s="4"/>
      <c r="D200" s="4" t="s">
        <v>330</v>
      </c>
      <c r="E200" s="4" t="s">
        <v>331</v>
      </c>
      <c r="F200" s="5"/>
      <c r="G200" s="5"/>
    </row>
    <row r="201" spans="1:7" x14ac:dyDescent="0.25">
      <c r="A201" s="28"/>
      <c r="B201" s="28"/>
      <c r="C201" s="28" t="s">
        <v>332</v>
      </c>
      <c r="D201" s="28"/>
      <c r="E201" s="28" t="s">
        <v>333</v>
      </c>
      <c r="F201" s="23">
        <v>1500000</v>
      </c>
      <c r="G201" s="23"/>
    </row>
    <row r="202" spans="1:7" x14ac:dyDescent="0.25">
      <c r="A202" s="4"/>
      <c r="B202" s="4"/>
      <c r="C202" s="4"/>
      <c r="D202" s="4" t="s">
        <v>334</v>
      </c>
      <c r="E202" s="4" t="s">
        <v>335</v>
      </c>
      <c r="F202" s="5"/>
      <c r="G202" s="5"/>
    </row>
    <row r="203" spans="1:7" x14ac:dyDescent="0.25">
      <c r="A203" s="4"/>
      <c r="B203" s="4"/>
      <c r="C203" s="4"/>
      <c r="D203" s="4" t="s">
        <v>336</v>
      </c>
      <c r="E203" s="4" t="s">
        <v>337</v>
      </c>
      <c r="F203" s="5"/>
      <c r="G203" s="5"/>
    </row>
    <row r="204" spans="1:7" ht="45" x14ac:dyDescent="0.25">
      <c r="A204" s="7" t="s">
        <v>451</v>
      </c>
      <c r="B204" s="13" t="s">
        <v>1</v>
      </c>
      <c r="C204" s="7" t="s">
        <v>2</v>
      </c>
      <c r="D204" s="8" t="s">
        <v>9</v>
      </c>
      <c r="E204" s="14" t="s">
        <v>3</v>
      </c>
      <c r="F204" s="15" t="s">
        <v>10</v>
      </c>
      <c r="G204" s="15" t="s">
        <v>454</v>
      </c>
    </row>
    <row r="205" spans="1:7" x14ac:dyDescent="0.25">
      <c r="A205" s="9" t="s">
        <v>11</v>
      </c>
      <c r="B205" s="9"/>
      <c r="C205" s="9"/>
      <c r="D205" s="9"/>
      <c r="E205" s="13" t="s">
        <v>437</v>
      </c>
      <c r="F205" s="11">
        <v>11316000</v>
      </c>
      <c r="G205" s="11">
        <v>6601000</v>
      </c>
    </row>
    <row r="206" spans="1:7" ht="45" x14ac:dyDescent="0.25">
      <c r="A206" s="4"/>
      <c r="B206" s="4"/>
      <c r="C206" s="4"/>
      <c r="D206" s="4" t="s">
        <v>338</v>
      </c>
      <c r="E206" s="6" t="s">
        <v>339</v>
      </c>
      <c r="F206" s="5">
        <v>300000</v>
      </c>
      <c r="G206" s="5"/>
    </row>
    <row r="207" spans="1:7" ht="45" x14ac:dyDescent="0.25">
      <c r="A207" s="4"/>
      <c r="B207" s="4"/>
      <c r="C207" s="4"/>
      <c r="D207" s="4" t="s">
        <v>340</v>
      </c>
      <c r="E207" s="6" t="s">
        <v>341</v>
      </c>
      <c r="F207" s="5">
        <v>20000</v>
      </c>
      <c r="G207" s="5">
        <v>0</v>
      </c>
    </row>
    <row r="208" spans="1:7" ht="30" x14ac:dyDescent="0.25">
      <c r="A208" s="4"/>
      <c r="B208" s="4"/>
      <c r="C208" s="4"/>
      <c r="D208" s="4" t="s">
        <v>342</v>
      </c>
      <c r="E208" s="6" t="s">
        <v>343</v>
      </c>
      <c r="F208" s="5"/>
      <c r="G208" s="5">
        <v>0</v>
      </c>
    </row>
    <row r="209" spans="1:7" ht="30" x14ac:dyDescent="0.25">
      <c r="A209" s="4"/>
      <c r="B209" s="4"/>
      <c r="C209" s="4"/>
      <c r="D209" s="4" t="s">
        <v>344</v>
      </c>
      <c r="E209" s="6" t="s">
        <v>443</v>
      </c>
      <c r="F209" s="5">
        <v>80000</v>
      </c>
      <c r="G209" s="5">
        <v>0</v>
      </c>
    </row>
    <row r="210" spans="1:7" ht="30" x14ac:dyDescent="0.25">
      <c r="A210" s="4"/>
      <c r="B210" s="4"/>
      <c r="C210" s="4"/>
      <c r="D210" s="4" t="s">
        <v>345</v>
      </c>
      <c r="E210" s="6" t="s">
        <v>346</v>
      </c>
      <c r="F210" s="5">
        <v>800000</v>
      </c>
      <c r="G210" s="5">
        <v>0</v>
      </c>
    </row>
    <row r="211" spans="1:7" ht="30" x14ac:dyDescent="0.25">
      <c r="A211" s="4"/>
      <c r="B211" s="4"/>
      <c r="C211" s="4"/>
      <c r="D211" s="4" t="s">
        <v>347</v>
      </c>
      <c r="E211" s="6" t="s">
        <v>444</v>
      </c>
      <c r="F211" s="5">
        <v>300000</v>
      </c>
      <c r="G211" s="5">
        <v>0</v>
      </c>
    </row>
    <row r="212" spans="1:7" ht="30" x14ac:dyDescent="0.25">
      <c r="A212" s="28"/>
      <c r="B212" s="28"/>
      <c r="C212" s="28" t="s">
        <v>348</v>
      </c>
      <c r="D212" s="28"/>
      <c r="E212" s="29" t="s">
        <v>349</v>
      </c>
      <c r="F212" s="23">
        <f>SUM(F213:F217)</f>
        <v>1000000</v>
      </c>
      <c r="G212" s="23">
        <f>SUM(G213:G217)</f>
        <v>0</v>
      </c>
    </row>
    <row r="213" spans="1:7" x14ac:dyDescent="0.25">
      <c r="A213" s="4"/>
      <c r="B213" s="4"/>
      <c r="C213" s="4"/>
      <c r="D213" s="4" t="s">
        <v>350</v>
      </c>
      <c r="E213" s="4" t="s">
        <v>351</v>
      </c>
      <c r="F213" s="5">
        <v>425000</v>
      </c>
      <c r="G213" s="5">
        <v>0</v>
      </c>
    </row>
    <row r="214" spans="1:7" x14ac:dyDescent="0.25">
      <c r="A214" s="4"/>
      <c r="B214" s="4"/>
      <c r="C214" s="4"/>
      <c r="D214" s="4" t="s">
        <v>352</v>
      </c>
      <c r="E214" s="4" t="s">
        <v>445</v>
      </c>
      <c r="F214" s="5">
        <v>450000</v>
      </c>
      <c r="G214" s="5">
        <v>0</v>
      </c>
    </row>
    <row r="215" spans="1:7" x14ac:dyDescent="0.25">
      <c r="A215" s="4"/>
      <c r="B215" s="4"/>
      <c r="C215" s="4"/>
      <c r="D215" s="4" t="s">
        <v>353</v>
      </c>
      <c r="E215" s="4" t="s">
        <v>354</v>
      </c>
      <c r="F215" s="5"/>
      <c r="G215" s="5">
        <v>0</v>
      </c>
    </row>
    <row r="216" spans="1:7" x14ac:dyDescent="0.25">
      <c r="A216" s="4"/>
      <c r="B216" s="4"/>
      <c r="C216" s="4"/>
      <c r="D216" s="4" t="s">
        <v>355</v>
      </c>
      <c r="E216" s="4" t="s">
        <v>446</v>
      </c>
      <c r="F216" s="5">
        <v>100000</v>
      </c>
      <c r="G216" s="5">
        <v>0</v>
      </c>
    </row>
    <row r="217" spans="1:7" x14ac:dyDescent="0.25">
      <c r="A217" s="4"/>
      <c r="B217" s="4"/>
      <c r="C217" s="4"/>
      <c r="D217" s="4" t="s">
        <v>356</v>
      </c>
      <c r="E217" s="6" t="s">
        <v>357</v>
      </c>
      <c r="F217" s="5">
        <v>25000</v>
      </c>
      <c r="G217" s="5">
        <v>0</v>
      </c>
    </row>
    <row r="218" spans="1:7" x14ac:dyDescent="0.25">
      <c r="A218" s="28"/>
      <c r="B218" s="28"/>
      <c r="C218" s="28" t="s">
        <v>358</v>
      </c>
      <c r="D218" s="28"/>
      <c r="E218" s="28" t="s">
        <v>359</v>
      </c>
      <c r="F218" s="23">
        <f>SUM(F219:F225)</f>
        <v>1100000</v>
      </c>
      <c r="G218" s="23">
        <f>SUM(G219:G225)</f>
        <v>0</v>
      </c>
    </row>
    <row r="219" spans="1:7" x14ac:dyDescent="0.25">
      <c r="A219" s="4"/>
      <c r="B219" s="4"/>
      <c r="C219" s="4"/>
      <c r="D219" s="4" t="s">
        <v>360</v>
      </c>
      <c r="E219" s="6" t="s">
        <v>361</v>
      </c>
      <c r="F219" s="5">
        <v>800000</v>
      </c>
      <c r="G219" s="5">
        <v>0</v>
      </c>
    </row>
    <row r="220" spans="1:7" x14ac:dyDescent="0.25">
      <c r="A220" s="4"/>
      <c r="B220" s="4"/>
      <c r="C220" s="4"/>
      <c r="D220" s="4" t="s">
        <v>362</v>
      </c>
      <c r="E220" s="4" t="s">
        <v>363</v>
      </c>
      <c r="F220" s="5"/>
      <c r="G220" s="5">
        <v>0</v>
      </c>
    </row>
    <row r="221" spans="1:7" ht="30" x14ac:dyDescent="0.25">
      <c r="A221" s="4"/>
      <c r="B221" s="4"/>
      <c r="C221" s="4"/>
      <c r="D221" s="4" t="s">
        <v>364</v>
      </c>
      <c r="E221" s="6" t="s">
        <v>365</v>
      </c>
      <c r="F221" s="5"/>
      <c r="G221" s="5">
        <v>0</v>
      </c>
    </row>
    <row r="222" spans="1:7" x14ac:dyDescent="0.25">
      <c r="A222" s="4"/>
      <c r="B222" s="4"/>
      <c r="C222" s="4"/>
      <c r="D222" s="4" t="s">
        <v>366</v>
      </c>
      <c r="E222" s="6" t="s">
        <v>447</v>
      </c>
      <c r="F222" s="5">
        <v>150000</v>
      </c>
      <c r="G222" s="5">
        <v>0</v>
      </c>
    </row>
    <row r="223" spans="1:7" x14ac:dyDescent="0.25">
      <c r="A223" s="4"/>
      <c r="B223" s="4"/>
      <c r="C223" s="4"/>
      <c r="D223" s="4" t="s">
        <v>367</v>
      </c>
      <c r="E223" s="6" t="s">
        <v>368</v>
      </c>
      <c r="F223" s="5"/>
      <c r="G223" s="5">
        <v>0</v>
      </c>
    </row>
    <row r="224" spans="1:7" ht="30" x14ac:dyDescent="0.25">
      <c r="A224" s="4"/>
      <c r="B224" s="4"/>
      <c r="C224" s="4"/>
      <c r="D224" s="4" t="s">
        <v>369</v>
      </c>
      <c r="E224" s="6" t="s">
        <v>448</v>
      </c>
      <c r="F224" s="5">
        <v>120000</v>
      </c>
      <c r="G224" s="5">
        <v>0</v>
      </c>
    </row>
    <row r="225" spans="1:7" ht="30" x14ac:dyDescent="0.25">
      <c r="A225" s="4"/>
      <c r="B225" s="4"/>
      <c r="C225" s="4"/>
      <c r="D225" s="4" t="s">
        <v>370</v>
      </c>
      <c r="E225" s="6" t="s">
        <v>371</v>
      </c>
      <c r="F225" s="5">
        <v>30000</v>
      </c>
      <c r="G225" s="5">
        <v>0</v>
      </c>
    </row>
    <row r="226" spans="1:7" x14ac:dyDescent="0.25">
      <c r="A226" s="28"/>
      <c r="B226" s="28" t="s">
        <v>372</v>
      </c>
      <c r="C226" s="28"/>
      <c r="D226" s="28"/>
      <c r="E226" s="28" t="s">
        <v>373</v>
      </c>
      <c r="F226" s="23"/>
      <c r="G226" s="23"/>
    </row>
    <row r="227" spans="1:7" x14ac:dyDescent="0.25">
      <c r="A227" s="28"/>
      <c r="B227" s="28"/>
      <c r="C227" s="28" t="s">
        <v>374</v>
      </c>
      <c r="D227" s="28"/>
      <c r="E227" s="29" t="s">
        <v>375</v>
      </c>
      <c r="F227" s="23">
        <f>SUM(F228:F230)</f>
        <v>20000</v>
      </c>
      <c r="G227" s="23">
        <f>SUM(G228:G230)</f>
        <v>25000</v>
      </c>
    </row>
    <row r="228" spans="1:7" x14ac:dyDescent="0.25">
      <c r="A228" s="4"/>
      <c r="B228" s="4"/>
      <c r="C228" s="4"/>
      <c r="D228" s="4" t="s">
        <v>376</v>
      </c>
      <c r="E228" s="6" t="s">
        <v>377</v>
      </c>
      <c r="F228" s="5">
        <v>10000</v>
      </c>
      <c r="G228" s="5">
        <v>10000</v>
      </c>
    </row>
    <row r="229" spans="1:7" x14ac:dyDescent="0.25">
      <c r="A229" s="4"/>
      <c r="B229" s="4"/>
      <c r="C229" s="4"/>
      <c r="D229" s="4" t="s">
        <v>378</v>
      </c>
      <c r="E229" s="4" t="s">
        <v>379</v>
      </c>
      <c r="F229" s="5"/>
      <c r="G229" s="5"/>
    </row>
    <row r="230" spans="1:7" x14ac:dyDescent="0.25">
      <c r="A230" s="4"/>
      <c r="B230" s="4"/>
      <c r="C230" s="4"/>
      <c r="D230" s="4" t="s">
        <v>380</v>
      </c>
      <c r="E230" s="4" t="s">
        <v>381</v>
      </c>
      <c r="F230" s="5">
        <v>10000</v>
      </c>
      <c r="G230" s="5">
        <v>15000</v>
      </c>
    </row>
    <row r="231" spans="1:7" x14ac:dyDescent="0.25">
      <c r="A231" s="28"/>
      <c r="B231" s="28"/>
      <c r="C231" s="28" t="s">
        <v>382</v>
      </c>
      <c r="D231" s="28"/>
      <c r="E231" s="28" t="s">
        <v>383</v>
      </c>
      <c r="F231" s="23">
        <f>SUM(F232:F235)</f>
        <v>30000</v>
      </c>
      <c r="G231" s="23">
        <f>SUM(G232:G235)</f>
        <v>30000</v>
      </c>
    </row>
    <row r="232" spans="1:7" x14ac:dyDescent="0.25">
      <c r="A232" s="4"/>
      <c r="B232" s="4"/>
      <c r="C232" s="4"/>
      <c r="D232" s="4" t="s">
        <v>384</v>
      </c>
      <c r="E232" s="4" t="s">
        <v>385</v>
      </c>
      <c r="F232" s="5"/>
      <c r="G232" s="5"/>
    </row>
    <row r="233" spans="1:7" ht="30" x14ac:dyDescent="0.25">
      <c r="A233" s="4"/>
      <c r="B233" s="4"/>
      <c r="C233" s="4"/>
      <c r="D233" s="4" t="s">
        <v>386</v>
      </c>
      <c r="E233" s="6" t="s">
        <v>387</v>
      </c>
      <c r="F233" s="5"/>
      <c r="G233" s="5"/>
    </row>
    <row r="234" spans="1:7" ht="30" x14ac:dyDescent="0.25">
      <c r="A234" s="4"/>
      <c r="B234" s="4"/>
      <c r="C234" s="4"/>
      <c r="D234" s="4" t="s">
        <v>388</v>
      </c>
      <c r="E234" s="6" t="s">
        <v>389</v>
      </c>
      <c r="F234" s="5">
        <v>20000</v>
      </c>
      <c r="G234" s="5">
        <v>20000</v>
      </c>
    </row>
    <row r="235" spans="1:7" x14ac:dyDescent="0.25">
      <c r="A235" s="4"/>
      <c r="B235" s="4"/>
      <c r="C235" s="4"/>
      <c r="D235" s="4" t="s">
        <v>390</v>
      </c>
      <c r="E235" s="6" t="s">
        <v>391</v>
      </c>
      <c r="F235" s="5">
        <v>10000</v>
      </c>
      <c r="G235" s="5">
        <v>10000</v>
      </c>
    </row>
    <row r="236" spans="1:7" x14ac:dyDescent="0.25">
      <c r="A236" s="39"/>
      <c r="B236" s="39"/>
      <c r="C236" s="39"/>
      <c r="D236" s="39"/>
      <c r="E236" s="39"/>
      <c r="F236" s="39"/>
      <c r="G236" s="39"/>
    </row>
    <row r="237" spans="1:7" x14ac:dyDescent="0.25">
      <c r="A237" s="39"/>
      <c r="B237" s="39"/>
      <c r="C237" s="39"/>
      <c r="D237" s="39"/>
      <c r="E237" s="39"/>
      <c r="F237" s="39"/>
      <c r="G237" s="39"/>
    </row>
    <row r="238" spans="1:7" ht="45" x14ac:dyDescent="0.25">
      <c r="A238" s="7" t="s">
        <v>451</v>
      </c>
      <c r="B238" s="13" t="s">
        <v>1</v>
      </c>
      <c r="C238" s="7" t="s">
        <v>2</v>
      </c>
      <c r="D238" s="8" t="s">
        <v>9</v>
      </c>
      <c r="E238" s="14" t="s">
        <v>3</v>
      </c>
      <c r="F238" s="15" t="s">
        <v>10</v>
      </c>
      <c r="G238" s="15" t="s">
        <v>454</v>
      </c>
    </row>
    <row r="239" spans="1:7" x14ac:dyDescent="0.25">
      <c r="A239" s="9" t="s">
        <v>11</v>
      </c>
      <c r="B239" s="9"/>
      <c r="C239" s="9"/>
      <c r="D239" s="9"/>
      <c r="E239" s="13" t="s">
        <v>437</v>
      </c>
      <c r="F239" s="11">
        <v>11316000</v>
      </c>
      <c r="G239" s="11">
        <v>6601000</v>
      </c>
    </row>
    <row r="240" spans="1:7" x14ac:dyDescent="0.25">
      <c r="A240" s="28"/>
      <c r="B240" s="28"/>
      <c r="C240" s="28" t="s">
        <v>449</v>
      </c>
      <c r="D240" s="28"/>
      <c r="E240" s="29" t="s">
        <v>450</v>
      </c>
      <c r="F240" s="23">
        <v>50000</v>
      </c>
      <c r="G240" s="23">
        <f>SUM(G241:G247)</f>
        <v>10000</v>
      </c>
    </row>
    <row r="241" spans="1:7" ht="30" x14ac:dyDescent="0.25">
      <c r="A241" s="4"/>
      <c r="B241" s="4"/>
      <c r="C241" s="4"/>
      <c r="D241" s="4" t="s">
        <v>392</v>
      </c>
      <c r="E241" s="6" t="s">
        <v>393</v>
      </c>
      <c r="F241" s="5">
        <v>30000</v>
      </c>
      <c r="G241" s="5">
        <v>10000</v>
      </c>
    </row>
    <row r="242" spans="1:7" x14ac:dyDescent="0.25">
      <c r="A242" s="4"/>
      <c r="B242" s="4"/>
      <c r="C242" s="4"/>
      <c r="D242" s="4" t="s">
        <v>394</v>
      </c>
      <c r="E242" s="6" t="s">
        <v>395</v>
      </c>
      <c r="F242" s="5"/>
      <c r="G242" s="5"/>
    </row>
    <row r="243" spans="1:7" ht="30" x14ac:dyDescent="0.25">
      <c r="A243" s="4"/>
      <c r="B243" s="4"/>
      <c r="C243" s="4"/>
      <c r="D243" s="4" t="s">
        <v>396</v>
      </c>
      <c r="E243" s="6" t="s">
        <v>397</v>
      </c>
      <c r="F243" s="5"/>
      <c r="G243" s="5"/>
    </row>
    <row r="244" spans="1:7" x14ac:dyDescent="0.25">
      <c r="A244" s="4"/>
      <c r="B244" s="4"/>
      <c r="C244" s="4"/>
      <c r="D244" s="4" t="s">
        <v>398</v>
      </c>
      <c r="E244" s="4" t="s">
        <v>399</v>
      </c>
      <c r="F244" s="5"/>
      <c r="G244" s="5"/>
    </row>
    <row r="245" spans="1:7" x14ac:dyDescent="0.25">
      <c r="A245" s="4"/>
      <c r="B245" s="4"/>
      <c r="C245" s="4"/>
      <c r="D245" s="4" t="s">
        <v>400</v>
      </c>
      <c r="E245" s="4" t="s">
        <v>401</v>
      </c>
      <c r="F245" s="5"/>
      <c r="G245" s="5"/>
    </row>
    <row r="246" spans="1:7" ht="30" x14ac:dyDescent="0.25">
      <c r="A246" s="4"/>
      <c r="B246" s="4"/>
      <c r="C246" s="4"/>
      <c r="D246" s="4" t="s">
        <v>402</v>
      </c>
      <c r="E246" s="6" t="s">
        <v>403</v>
      </c>
      <c r="F246" s="5"/>
      <c r="G246" s="5"/>
    </row>
    <row r="247" spans="1:7" x14ac:dyDescent="0.25">
      <c r="A247" s="4"/>
      <c r="B247" s="4"/>
      <c r="C247" s="4"/>
      <c r="D247" s="4" t="s">
        <v>404</v>
      </c>
      <c r="E247" s="6" t="s">
        <v>405</v>
      </c>
      <c r="F247" s="5">
        <v>20000</v>
      </c>
      <c r="G247" s="5"/>
    </row>
    <row r="248" spans="1:7" x14ac:dyDescent="0.25">
      <c r="A248" s="28"/>
      <c r="B248" s="28"/>
      <c r="C248" s="28" t="s">
        <v>406</v>
      </c>
      <c r="D248" s="28"/>
      <c r="E248" s="28" t="s">
        <v>407</v>
      </c>
      <c r="F248" s="23"/>
      <c r="G248" s="23"/>
    </row>
    <row r="249" spans="1:7" x14ac:dyDescent="0.25">
      <c r="A249" s="4"/>
      <c r="B249" s="4"/>
      <c r="C249" s="4"/>
      <c r="D249" s="4" t="s">
        <v>408</v>
      </c>
      <c r="E249" s="4" t="s">
        <v>409</v>
      </c>
      <c r="F249" s="5"/>
      <c r="G249" s="5"/>
    </row>
    <row r="250" spans="1:7" x14ac:dyDescent="0.25">
      <c r="A250" s="4"/>
      <c r="B250" s="4"/>
      <c r="C250" s="4"/>
      <c r="D250" s="4" t="s">
        <v>410</v>
      </c>
      <c r="E250" s="6" t="s">
        <v>411</v>
      </c>
      <c r="F250" s="5"/>
      <c r="G250" s="5"/>
    </row>
    <row r="251" spans="1:7" ht="30" x14ac:dyDescent="0.25">
      <c r="A251" s="28"/>
      <c r="B251" s="28"/>
      <c r="C251" s="28" t="s">
        <v>412</v>
      </c>
      <c r="D251" s="28"/>
      <c r="E251" s="29" t="s">
        <v>413</v>
      </c>
      <c r="F251" s="23"/>
      <c r="G251" s="23"/>
    </row>
    <row r="252" spans="1:7" x14ac:dyDescent="0.25">
      <c r="A252" s="4"/>
      <c r="B252" s="4"/>
      <c r="C252" s="4"/>
      <c r="D252" s="4" t="s">
        <v>414</v>
      </c>
      <c r="E252" s="4" t="s">
        <v>415</v>
      </c>
      <c r="F252" s="5"/>
      <c r="G252" s="5"/>
    </row>
    <row r="253" spans="1:7" x14ac:dyDescent="0.25">
      <c r="A253" s="4"/>
      <c r="B253" s="4"/>
      <c r="C253" s="4"/>
      <c r="D253" s="4" t="s">
        <v>416</v>
      </c>
      <c r="E253" s="4" t="s">
        <v>417</v>
      </c>
      <c r="F253" s="5"/>
      <c r="G253" s="5"/>
    </row>
    <row r="254" spans="1:7" x14ac:dyDescent="0.25">
      <c r="A254" s="4"/>
      <c r="B254" s="4"/>
      <c r="C254" s="4"/>
      <c r="D254" s="4" t="s">
        <v>418</v>
      </c>
      <c r="E254" s="4" t="s">
        <v>419</v>
      </c>
      <c r="F254" s="5"/>
      <c r="G254" s="5"/>
    </row>
    <row r="255" spans="1:7" x14ac:dyDescent="0.25">
      <c r="A255" s="28"/>
      <c r="B255" s="28" t="s">
        <v>420</v>
      </c>
      <c r="C255" s="28"/>
      <c r="D255" s="28"/>
      <c r="E255" s="28" t="s">
        <v>421</v>
      </c>
      <c r="F255" s="23">
        <f>SUM(F256)</f>
        <v>0</v>
      </c>
      <c r="G255" s="23">
        <f>SUM(G256)</f>
        <v>0</v>
      </c>
    </row>
    <row r="256" spans="1:7" ht="30" x14ac:dyDescent="0.25">
      <c r="A256" s="28"/>
      <c r="B256" s="28"/>
      <c r="C256" s="28" t="s">
        <v>422</v>
      </c>
      <c r="D256" s="28"/>
      <c r="E256" s="29" t="s">
        <v>423</v>
      </c>
      <c r="F256" s="23">
        <f>SUM(F257:F258)</f>
        <v>0</v>
      </c>
      <c r="G256" s="23">
        <f>SUM(G257:G258)</f>
        <v>0</v>
      </c>
    </row>
    <row r="257" spans="1:7" x14ac:dyDescent="0.25">
      <c r="A257" s="4"/>
      <c r="B257" s="4"/>
      <c r="C257" s="4"/>
      <c r="D257" s="4" t="s">
        <v>424</v>
      </c>
      <c r="E257" s="4" t="s">
        <v>425</v>
      </c>
      <c r="F257" s="5"/>
      <c r="G257" s="5"/>
    </row>
    <row r="258" spans="1:7" x14ac:dyDescent="0.25">
      <c r="A258" s="4"/>
      <c r="B258" s="4"/>
      <c r="C258" s="4"/>
      <c r="D258" s="4">
        <v>42312</v>
      </c>
      <c r="E258" s="4" t="s">
        <v>426</v>
      </c>
      <c r="F258" s="5"/>
      <c r="G258" s="5"/>
    </row>
    <row r="259" spans="1:7" x14ac:dyDescent="0.25">
      <c r="A259" s="28"/>
      <c r="B259" s="28">
        <v>426</v>
      </c>
      <c r="C259" s="28"/>
      <c r="D259" s="28"/>
      <c r="E259" s="29" t="s">
        <v>427</v>
      </c>
      <c r="F259" s="23">
        <f>SUM(F262,F260)</f>
        <v>800000</v>
      </c>
      <c r="G259" s="23">
        <f>SUM(G260,G262)</f>
        <v>500000</v>
      </c>
    </row>
    <row r="260" spans="1:7" x14ac:dyDescent="0.25">
      <c r="A260" s="28"/>
      <c r="B260" s="28"/>
      <c r="C260" s="28">
        <v>4263</v>
      </c>
      <c r="D260" s="28"/>
      <c r="E260" s="28" t="s">
        <v>428</v>
      </c>
      <c r="F260" s="23">
        <f>SUM(F261)</f>
        <v>600000</v>
      </c>
      <c r="G260" s="23">
        <f>SUM(G261)</f>
        <v>400000</v>
      </c>
    </row>
    <row r="261" spans="1:7" x14ac:dyDescent="0.25">
      <c r="A261" s="4"/>
      <c r="B261" s="4"/>
      <c r="C261" s="4"/>
      <c r="D261" s="4">
        <v>42631</v>
      </c>
      <c r="E261" s="6" t="s">
        <v>429</v>
      </c>
      <c r="F261" s="5">
        <v>600000</v>
      </c>
      <c r="G261" s="5">
        <v>400000</v>
      </c>
    </row>
    <row r="262" spans="1:7" x14ac:dyDescent="0.25">
      <c r="A262" s="28"/>
      <c r="B262" s="28"/>
      <c r="C262" s="28">
        <v>4264</v>
      </c>
      <c r="D262" s="28"/>
      <c r="E262" s="29" t="s">
        <v>317</v>
      </c>
      <c r="F262" s="23">
        <f>SUM(F263)</f>
        <v>200000</v>
      </c>
      <c r="G262" s="23">
        <f>SUM(G263)</f>
        <v>100000</v>
      </c>
    </row>
    <row r="263" spans="1:7" x14ac:dyDescent="0.25">
      <c r="A263" s="4"/>
      <c r="B263" s="4"/>
      <c r="C263" s="4"/>
      <c r="D263" s="4">
        <v>42641</v>
      </c>
      <c r="E263" s="6" t="s">
        <v>317</v>
      </c>
      <c r="F263" s="5">
        <v>200000</v>
      </c>
      <c r="G263" s="5">
        <v>100000</v>
      </c>
    </row>
    <row r="264" spans="1:7" ht="30" x14ac:dyDescent="0.25">
      <c r="A264" s="10">
        <v>54</v>
      </c>
      <c r="B264" s="10"/>
      <c r="C264" s="10"/>
      <c r="D264" s="10"/>
      <c r="E264" s="12" t="s">
        <v>430</v>
      </c>
      <c r="F264" s="11">
        <f>SUM(F265)</f>
        <v>1550000</v>
      </c>
      <c r="G264" s="11">
        <v>650000</v>
      </c>
    </row>
    <row r="265" spans="1:7" x14ac:dyDescent="0.25">
      <c r="A265" s="28"/>
      <c r="B265" s="28">
        <v>542</v>
      </c>
      <c r="C265" s="28"/>
      <c r="D265" s="28"/>
      <c r="E265" s="29" t="s">
        <v>431</v>
      </c>
      <c r="F265" s="23">
        <f>SUM(F266:F267)</f>
        <v>1550000</v>
      </c>
      <c r="G265" s="23">
        <v>650000</v>
      </c>
    </row>
    <row r="266" spans="1:7" x14ac:dyDescent="0.25">
      <c r="A266" s="28"/>
      <c r="B266" s="28"/>
      <c r="C266" s="28">
        <v>5421</v>
      </c>
      <c r="D266" s="28"/>
      <c r="E266" s="29" t="s">
        <v>431</v>
      </c>
      <c r="F266" s="23">
        <v>700000</v>
      </c>
      <c r="G266" s="23">
        <v>300000</v>
      </c>
    </row>
    <row r="267" spans="1:7" ht="30" x14ac:dyDescent="0.25">
      <c r="A267" s="28"/>
      <c r="B267" s="28"/>
      <c r="C267" s="28">
        <v>5422</v>
      </c>
      <c r="D267" s="28"/>
      <c r="E267" s="29" t="s">
        <v>459</v>
      </c>
      <c r="F267" s="23">
        <v>850000</v>
      </c>
      <c r="G267" s="23">
        <v>350000</v>
      </c>
    </row>
    <row r="268" spans="1:7" x14ac:dyDescent="0.25">
      <c r="A268" s="10">
        <v>9</v>
      </c>
      <c r="B268" s="10"/>
      <c r="C268" s="10"/>
      <c r="D268" s="10"/>
      <c r="E268" s="10" t="s">
        <v>432</v>
      </c>
      <c r="F268" s="11">
        <f>SUM(F269)</f>
        <v>159000</v>
      </c>
      <c r="G268" s="11"/>
    </row>
    <row r="269" spans="1:7" x14ac:dyDescent="0.25">
      <c r="A269" s="10">
        <v>92</v>
      </c>
      <c r="B269" s="10"/>
      <c r="C269" s="10"/>
      <c r="D269" s="10"/>
      <c r="E269" s="10" t="s">
        <v>433</v>
      </c>
      <c r="F269" s="11">
        <f>SUM(F270)</f>
        <v>159000</v>
      </c>
      <c r="G269" s="11"/>
    </row>
    <row r="270" spans="1:7" x14ac:dyDescent="0.25">
      <c r="A270" s="28"/>
      <c r="B270" s="28">
        <v>922</v>
      </c>
      <c r="C270" s="28"/>
      <c r="D270" s="28"/>
      <c r="E270" s="28" t="s">
        <v>434</v>
      </c>
      <c r="F270" s="23">
        <v>159000</v>
      </c>
      <c r="G270" s="23"/>
    </row>
    <row r="273" spans="1:7" x14ac:dyDescent="0.25">
      <c r="E273" t="s">
        <v>453</v>
      </c>
    </row>
    <row r="281" spans="1:7" x14ac:dyDescent="0.25">
      <c r="A281" s="40" t="s">
        <v>455</v>
      </c>
      <c r="B281" s="40"/>
      <c r="C281" s="40"/>
      <c r="D281" s="40"/>
      <c r="E281" s="40"/>
      <c r="F281" s="40"/>
      <c r="G281" s="40"/>
    </row>
    <row r="282" spans="1:7" ht="33.75" customHeight="1" x14ac:dyDescent="0.25">
      <c r="A282" s="40"/>
      <c r="B282" s="40"/>
      <c r="C282" s="40"/>
      <c r="D282" s="40"/>
      <c r="E282" s="40"/>
      <c r="F282" s="40"/>
      <c r="G282" s="40"/>
    </row>
    <row r="283" spans="1:7" x14ac:dyDescent="0.25">
      <c r="A283" s="40"/>
      <c r="B283" s="40"/>
      <c r="C283" s="40"/>
      <c r="D283" s="40"/>
      <c r="E283" s="40"/>
      <c r="F283" s="40"/>
      <c r="G283" s="40"/>
    </row>
    <row r="284" spans="1:7" x14ac:dyDescent="0.25">
      <c r="A284" s="40"/>
      <c r="B284" s="40"/>
      <c r="C284" s="40"/>
      <c r="D284" s="40"/>
      <c r="E284" s="40"/>
      <c r="F284" s="40"/>
      <c r="G284" s="40"/>
    </row>
    <row r="285" spans="1:7" ht="15.75" x14ac:dyDescent="0.25">
      <c r="A285" s="35" t="s">
        <v>452</v>
      </c>
      <c r="B285" s="35"/>
      <c r="C285" s="35"/>
      <c r="D285" s="35"/>
      <c r="E285" s="35"/>
      <c r="F285" s="35"/>
      <c r="G285" s="35"/>
    </row>
    <row r="286" spans="1:7" ht="15.75" x14ac:dyDescent="0.25">
      <c r="A286" s="31"/>
      <c r="B286" s="31"/>
      <c r="C286" s="31"/>
      <c r="D286" s="31"/>
      <c r="E286" s="31"/>
      <c r="F286" s="31"/>
      <c r="G286" s="31"/>
    </row>
    <row r="287" spans="1:7" ht="15.75" x14ac:dyDescent="0.25">
      <c r="A287" s="37" t="s">
        <v>436</v>
      </c>
      <c r="B287" s="37"/>
      <c r="C287" s="37"/>
      <c r="D287" s="37"/>
      <c r="E287" s="37"/>
      <c r="F287" s="37"/>
      <c r="G287" s="37"/>
    </row>
    <row r="288" spans="1:7" ht="15.75" x14ac:dyDescent="0.25">
      <c r="A288" s="31"/>
      <c r="B288" s="31"/>
      <c r="C288" s="31"/>
      <c r="D288" s="31"/>
      <c r="E288" s="31"/>
      <c r="F288" s="31"/>
      <c r="G288" s="31"/>
    </row>
    <row r="289" spans="1:7" ht="15" customHeight="1" x14ac:dyDescent="0.25">
      <c r="A289" s="37" t="s">
        <v>435</v>
      </c>
      <c r="B289" s="37"/>
      <c r="C289" s="37"/>
      <c r="D289" s="37"/>
      <c r="E289" s="37"/>
      <c r="F289" s="37"/>
      <c r="G289" s="37"/>
    </row>
    <row r="291" spans="1:7" ht="15" customHeight="1" x14ac:dyDescent="0.25">
      <c r="A291" s="36" t="s">
        <v>457</v>
      </c>
      <c r="B291" s="36"/>
      <c r="C291" s="36"/>
      <c r="D291" s="36"/>
      <c r="E291" s="36"/>
      <c r="F291" s="36"/>
      <c r="G291" s="36"/>
    </row>
    <row r="292" spans="1:7" ht="15.75" x14ac:dyDescent="0.25">
      <c r="A292" s="36" t="s">
        <v>458</v>
      </c>
      <c r="B292" s="36"/>
      <c r="C292" s="36"/>
      <c r="D292" s="36"/>
      <c r="E292" s="36"/>
      <c r="F292" s="36"/>
      <c r="G292" s="36"/>
    </row>
    <row r="293" spans="1:7" ht="15.75" x14ac:dyDescent="0.25">
      <c r="A293" s="1" t="s">
        <v>456</v>
      </c>
      <c r="B293" s="1"/>
      <c r="C293" s="1"/>
      <c r="D293" s="1"/>
      <c r="E293" s="1"/>
      <c r="F293" s="1"/>
      <c r="G293" s="1"/>
    </row>
  </sheetData>
  <mergeCells count="12">
    <mergeCell ref="A292:G292"/>
    <mergeCell ref="A291:G291"/>
    <mergeCell ref="A289:G289"/>
    <mergeCell ref="A34:G35"/>
    <mergeCell ref="A65:G66"/>
    <mergeCell ref="A102:G103"/>
    <mergeCell ref="A133:G135"/>
    <mergeCell ref="A236:G237"/>
    <mergeCell ref="A164:G165"/>
    <mergeCell ref="A281:G284"/>
    <mergeCell ref="A285:G285"/>
    <mergeCell ref="A287:G28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Rebalans rashodi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2019-11-21T08:36:24Z</cp:lastPrinted>
  <dcterms:created xsi:type="dcterms:W3CDTF">2018-12-10T09:48:41Z</dcterms:created>
  <dcterms:modified xsi:type="dcterms:W3CDTF">2019-12-20T09:04:03Z</dcterms:modified>
</cp:coreProperties>
</file>